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hlpg08\Desktop\230606バックアップデータ\あ_斡旋物品関連\テキスト･価格表（HP更新用）\"/>
    </mc:Choice>
  </mc:AlternateContent>
  <xr:revisionPtr revIDLastSave="0" documentId="13_ncr:1_{5A55E691-9F95-4189-AF9F-6181CC7E37CB}" xr6:coauthVersionLast="47" xr6:coauthVersionMax="47" xr10:uidLastSave="{00000000-0000-0000-0000-000000000000}"/>
  <bookViews>
    <workbookView xWindow="28680" yWindow="-120" windowWidth="29040" windowHeight="15720" activeTab="1" xr2:uid="{00000000-000D-0000-FFFF-FFFF00000000}"/>
  </bookViews>
  <sheets>
    <sheet name="受講料・書籍価格表" sheetId="6" r:id="rId1"/>
    <sheet name="書籍購入申込書_2" sheetId="5" r:id="rId2"/>
  </sheets>
  <definedNames>
    <definedName name="_xlnm.Print_Area" localSheetId="0">受講料・書籍価格表!$A$1:$R$26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7" i="6" l="1"/>
  <c r="O16" i="6"/>
  <c r="O22" i="6"/>
  <c r="O20" i="6" l="1"/>
  <c r="O18" i="6"/>
  <c r="O14" i="6"/>
  <c r="O13" i="6"/>
  <c r="O12" i="6"/>
  <c r="O11" i="6"/>
  <c r="O9" i="6"/>
  <c r="O7" i="6"/>
  <c r="O6" i="6"/>
  <c r="O23" i="6"/>
  <c r="J80" i="5"/>
  <c r="P10" i="6"/>
  <c r="I49" i="5"/>
  <c r="K1" i="6"/>
  <c r="J53" i="5"/>
  <c r="J78" i="5"/>
  <c r="J77" i="5"/>
  <c r="G21" i="6" l="1"/>
  <c r="G7" i="6"/>
  <c r="J65" i="5"/>
  <c r="J70" i="5"/>
  <c r="F2" i="6" l="1"/>
  <c r="G2" i="6"/>
  <c r="H2" i="6"/>
  <c r="K2" i="6"/>
  <c r="F6" i="6"/>
  <c r="H7" i="6"/>
  <c r="H9" i="6"/>
  <c r="H11" i="6"/>
  <c r="H12" i="6"/>
  <c r="H13" i="6"/>
  <c r="H14" i="6"/>
  <c r="P15" i="6"/>
  <c r="P16" i="6"/>
  <c r="P17" i="6"/>
  <c r="P18" i="6"/>
  <c r="O19" i="6"/>
  <c r="P19" i="6" s="1"/>
  <c r="H20" i="6"/>
  <c r="H21" i="6"/>
  <c r="O21" i="6" s="1"/>
  <c r="F22" i="6"/>
  <c r="H23" i="6"/>
  <c r="J79" i="5" l="1"/>
  <c r="J76" i="5"/>
  <c r="J75" i="5"/>
  <c r="J74" i="5"/>
  <c r="J73" i="5"/>
  <c r="J72" i="5"/>
  <c r="J71" i="5"/>
  <c r="J69" i="5"/>
  <c r="J68" i="5"/>
  <c r="J67" i="5"/>
  <c r="J66" i="5"/>
  <c r="J64" i="5"/>
  <c r="J63" i="5"/>
  <c r="J62" i="5"/>
  <c r="J61" i="5"/>
  <c r="J60" i="5"/>
  <c r="J59" i="5"/>
  <c r="J58" i="5"/>
  <c r="J57" i="5"/>
  <c r="J56" i="5"/>
  <c r="J55" i="5"/>
  <c r="J81" i="5" s="1"/>
  <c r="J54" i="5"/>
  <c r="J52" i="5"/>
  <c r="J51" i="5"/>
</calcChain>
</file>

<file path=xl/sharedStrings.xml><?xml version="1.0" encoding="utf-8"?>
<sst xmlns="http://schemas.openxmlformats.org/spreadsheetml/2006/main" count="294" uniqueCount="225">
  <si>
    <t>法規集</t>
    <rPh sb="0" eb="3">
      <t>ホウキシュウ</t>
    </rPh>
    <phoneticPr fontId="2"/>
  </si>
  <si>
    <t>問題集</t>
    <rPh sb="0" eb="3">
      <t>モンダイシュウ</t>
    </rPh>
    <phoneticPr fontId="2"/>
  </si>
  <si>
    <t>テキスト</t>
    <phoneticPr fontId="2"/>
  </si>
  <si>
    <t>金額(円)</t>
    <rPh sb="0" eb="2">
      <t>キンガク</t>
    </rPh>
    <rPh sb="3" eb="4">
      <t>エン</t>
    </rPh>
    <phoneticPr fontId="2"/>
  </si>
  <si>
    <t>書籍名</t>
    <rPh sb="0" eb="2">
      <t>ショセキ</t>
    </rPh>
    <rPh sb="2" eb="3">
      <t>メイ</t>
    </rPh>
    <phoneticPr fontId="2"/>
  </si>
  <si>
    <t>分類</t>
    <rPh sb="0" eb="2">
      <t>ブンルイ</t>
    </rPh>
    <phoneticPr fontId="2"/>
  </si>
  <si>
    <t>書籍購入申込書</t>
    <rPh sb="0" eb="2">
      <t>ショセキ</t>
    </rPh>
    <rPh sb="2" eb="4">
      <t>コウニュウ</t>
    </rPh>
    <rPh sb="4" eb="7">
      <t>モウシコミショ</t>
    </rPh>
    <phoneticPr fontId="2"/>
  </si>
  <si>
    <t>書籍の注文について</t>
    <rPh sb="0" eb="2">
      <t>ショセキ</t>
    </rPh>
    <rPh sb="3" eb="5">
      <t>チュウモン</t>
    </rPh>
    <phoneticPr fontId="2"/>
  </si>
  <si>
    <t>注文方法</t>
    <rPh sb="0" eb="4">
      <t>チュウモンホウホウ</t>
    </rPh>
    <phoneticPr fontId="2"/>
  </si>
  <si>
    <t>振込先</t>
    <rPh sb="0" eb="3">
      <t>フリコミサキ</t>
    </rPh>
    <phoneticPr fontId="2"/>
  </si>
  <si>
    <t>銀行名</t>
    <rPh sb="0" eb="3">
      <t>ギンコウメイ</t>
    </rPh>
    <phoneticPr fontId="2"/>
  </si>
  <si>
    <t>支店名</t>
    <rPh sb="0" eb="3">
      <t>シテンメイ</t>
    </rPh>
    <phoneticPr fontId="2"/>
  </si>
  <si>
    <t>口座番号</t>
    <rPh sb="0" eb="4">
      <t>コウザバンゴウ</t>
    </rPh>
    <phoneticPr fontId="2"/>
  </si>
  <si>
    <t>口座名</t>
    <rPh sb="0" eb="2">
      <t>コウザ</t>
    </rPh>
    <rPh sb="2" eb="3">
      <t>メイ</t>
    </rPh>
    <phoneticPr fontId="2"/>
  </si>
  <si>
    <t>北海道銀行</t>
    <rPh sb="0" eb="5">
      <t>ホッカイドウギンコウ</t>
    </rPh>
    <phoneticPr fontId="2"/>
  </si>
  <si>
    <t>白石支店</t>
    <rPh sb="0" eb="4">
      <t>シロイシシテン</t>
    </rPh>
    <phoneticPr fontId="2"/>
  </si>
  <si>
    <t>講習会で主に使用する書籍</t>
    <rPh sb="0" eb="3">
      <t>コウシュウカイ</t>
    </rPh>
    <rPh sb="4" eb="5">
      <t>オモ</t>
    </rPh>
    <rPh sb="6" eb="8">
      <t>シヨウ</t>
    </rPh>
    <rPh sb="10" eb="12">
      <t>ショセキ</t>
    </rPh>
    <phoneticPr fontId="2"/>
  </si>
  <si>
    <t>講習名</t>
    <rPh sb="0" eb="3">
      <t>コウシュウメイ</t>
    </rPh>
    <phoneticPr fontId="2"/>
  </si>
  <si>
    <t>丙種化学</t>
    <rPh sb="0" eb="4">
      <t>ヘイシュカガク</t>
    </rPh>
    <phoneticPr fontId="2"/>
  </si>
  <si>
    <t>液化石油ガス設備士</t>
    <rPh sb="0" eb="4">
      <t>エキカセキユ</t>
    </rPh>
    <rPh sb="6" eb="9">
      <t>セツビシ</t>
    </rPh>
    <phoneticPr fontId="2"/>
  </si>
  <si>
    <t>保安業務員</t>
    <rPh sb="0" eb="5">
      <t>ホアンギョウムイン</t>
    </rPh>
    <phoneticPr fontId="2"/>
  </si>
  <si>
    <t>調査員</t>
    <rPh sb="0" eb="3">
      <t>チョウサイン</t>
    </rPh>
    <phoneticPr fontId="2"/>
  </si>
  <si>
    <t>充てん作業者</t>
    <rPh sb="0" eb="1">
      <t>ジュウ</t>
    </rPh>
    <rPh sb="3" eb="6">
      <t>サギョウシャ</t>
    </rPh>
    <phoneticPr fontId="2"/>
  </si>
  <si>
    <t>フレキ管</t>
    <rPh sb="3" eb="4">
      <t>カン</t>
    </rPh>
    <phoneticPr fontId="2"/>
  </si>
  <si>
    <t>ポリエチレン管</t>
    <rPh sb="6" eb="7">
      <t>カン</t>
    </rPh>
    <phoneticPr fontId="2"/>
  </si>
  <si>
    <t>資格取得講習</t>
    <rPh sb="0" eb="6">
      <t>シカクシュトクコウシュウ</t>
    </rPh>
    <phoneticPr fontId="2"/>
  </si>
  <si>
    <t>保安係員（LP)</t>
    <rPh sb="0" eb="4">
      <t>ホアンカカリイン</t>
    </rPh>
    <phoneticPr fontId="2"/>
  </si>
  <si>
    <t>設備士（再）</t>
    <rPh sb="0" eb="3">
      <t>セツビシ</t>
    </rPh>
    <rPh sb="4" eb="5">
      <t>サイ</t>
    </rPh>
    <phoneticPr fontId="2"/>
  </si>
  <si>
    <t>業務主任者</t>
    <rPh sb="0" eb="5">
      <t>ギョウムシュニンシャ</t>
    </rPh>
    <phoneticPr fontId="2"/>
  </si>
  <si>
    <t>充てん作業者（再）</t>
    <rPh sb="0" eb="1">
      <t>ジュウ</t>
    </rPh>
    <rPh sb="3" eb="6">
      <t>サギョウシャ</t>
    </rPh>
    <rPh sb="7" eb="8">
      <t>サイ</t>
    </rPh>
    <phoneticPr fontId="2"/>
  </si>
  <si>
    <t>送付・FAX先</t>
    <rPh sb="0" eb="2">
      <t>ソウフ</t>
    </rPh>
    <rPh sb="6" eb="7">
      <t>サキ</t>
    </rPh>
    <phoneticPr fontId="2"/>
  </si>
  <si>
    <t>〒003-0013　札幌市白石区中央３条３丁目１－４０</t>
    <rPh sb="10" eb="13">
      <t>サッポロシ</t>
    </rPh>
    <rPh sb="13" eb="16">
      <t>シロイシク</t>
    </rPh>
    <rPh sb="16" eb="18">
      <t>チュウオウ</t>
    </rPh>
    <rPh sb="19" eb="20">
      <t>ジョウ</t>
    </rPh>
    <rPh sb="21" eb="23">
      <t>チョウメ</t>
    </rPh>
    <phoneticPr fontId="2"/>
  </si>
  <si>
    <t>TEL：011-812-6411</t>
    <phoneticPr fontId="2"/>
  </si>
  <si>
    <t>郵便番号</t>
    <rPh sb="0" eb="4">
      <t>ユウビンバンゴウ</t>
    </rPh>
    <phoneticPr fontId="2"/>
  </si>
  <si>
    <t>発刊時期</t>
    <rPh sb="0" eb="4">
      <t>ハッカンジキ</t>
    </rPh>
    <phoneticPr fontId="2"/>
  </si>
  <si>
    <t>液石法</t>
    <rPh sb="0" eb="1">
      <t>エキ</t>
    </rPh>
    <rPh sb="1" eb="2">
      <t>セキ</t>
    </rPh>
    <rPh sb="2" eb="3">
      <t>ホウ</t>
    </rPh>
    <phoneticPr fontId="2"/>
  </si>
  <si>
    <t>第二種販売主任者テキスト</t>
    <rPh sb="0" eb="1">
      <t>ダイ</t>
    </rPh>
    <rPh sb="1" eb="2">
      <t>２</t>
    </rPh>
    <rPh sb="2" eb="3">
      <t>シュ</t>
    </rPh>
    <rPh sb="3" eb="5">
      <t>ハンバイ</t>
    </rPh>
    <rPh sb="5" eb="8">
      <t>シュニンシャ</t>
    </rPh>
    <phoneticPr fontId="2"/>
  </si>
  <si>
    <t>第二種販売主任者問題集</t>
    <rPh sb="0" eb="1">
      <t>ダイ</t>
    </rPh>
    <rPh sb="1" eb="2">
      <t>２</t>
    </rPh>
    <rPh sb="2" eb="3">
      <t>シュ</t>
    </rPh>
    <rPh sb="3" eb="5">
      <t>ハンバイ</t>
    </rPh>
    <rPh sb="5" eb="8">
      <t>シュニンシャ</t>
    </rPh>
    <rPh sb="8" eb="10">
      <t>モンダイ</t>
    </rPh>
    <rPh sb="10" eb="11">
      <t>シュウ</t>
    </rPh>
    <phoneticPr fontId="2"/>
  </si>
  <si>
    <t>第二種販売主任者法令概要</t>
    <rPh sb="0" eb="1">
      <t>ダイ</t>
    </rPh>
    <rPh sb="1" eb="2">
      <t>２</t>
    </rPh>
    <rPh sb="2" eb="3">
      <t>シュ</t>
    </rPh>
    <rPh sb="3" eb="5">
      <t>ハンバイ</t>
    </rPh>
    <rPh sb="5" eb="8">
      <t>シュニンシャ</t>
    </rPh>
    <rPh sb="8" eb="10">
      <t>ホウレイ</t>
    </rPh>
    <rPh sb="10" eb="12">
      <t>ガイヨウ</t>
    </rPh>
    <phoneticPr fontId="2"/>
  </si>
  <si>
    <t>丙種化学(液石)テキスト</t>
    <rPh sb="0" eb="2">
      <t>ヘイシュ</t>
    </rPh>
    <rPh sb="2" eb="4">
      <t>カガク</t>
    </rPh>
    <rPh sb="5" eb="6">
      <t>エキ</t>
    </rPh>
    <rPh sb="6" eb="7">
      <t>セキ</t>
    </rPh>
    <phoneticPr fontId="2"/>
  </si>
  <si>
    <t>丙種化学(液石)問題集</t>
    <rPh sb="0" eb="2">
      <t>ヘイシュ</t>
    </rPh>
    <rPh sb="2" eb="4">
      <t>カガク</t>
    </rPh>
    <rPh sb="5" eb="6">
      <t>エキ</t>
    </rPh>
    <rPh sb="6" eb="7">
      <t>セキ</t>
    </rPh>
    <rPh sb="8" eb="10">
      <t>モンダイ</t>
    </rPh>
    <rPh sb="10" eb="11">
      <t>シュウ</t>
    </rPh>
    <phoneticPr fontId="2"/>
  </si>
  <si>
    <t>丙種化学(液石)法令概要</t>
    <rPh sb="0" eb="2">
      <t>ヘイシュ</t>
    </rPh>
    <rPh sb="2" eb="4">
      <t>カガク</t>
    </rPh>
    <rPh sb="5" eb="6">
      <t>エキ</t>
    </rPh>
    <rPh sb="6" eb="7">
      <t>セキ</t>
    </rPh>
    <rPh sb="8" eb="10">
      <t>ホウレイ</t>
    </rPh>
    <rPh sb="10" eb="12">
      <t>ガイヨウ</t>
    </rPh>
    <phoneticPr fontId="2"/>
  </si>
  <si>
    <t>設備士テキスト(施工マニュアル)</t>
    <rPh sb="0" eb="3">
      <t>セツビシ</t>
    </rPh>
    <rPh sb="8" eb="10">
      <t>セコウ</t>
    </rPh>
    <phoneticPr fontId="2"/>
  </si>
  <si>
    <t>設備士問題集</t>
    <rPh sb="0" eb="2">
      <t>セツビ</t>
    </rPh>
    <rPh sb="2" eb="3">
      <t>シ</t>
    </rPh>
    <rPh sb="3" eb="5">
      <t>モンダイ</t>
    </rPh>
    <rPh sb="5" eb="6">
      <t>シュウ</t>
    </rPh>
    <phoneticPr fontId="2"/>
  </si>
  <si>
    <t>設備士法令概要</t>
    <rPh sb="0" eb="3">
      <t>セツビシ</t>
    </rPh>
    <rPh sb="3" eb="5">
      <t>ホウレイ</t>
    </rPh>
    <rPh sb="5" eb="7">
      <t>ガイヨウ</t>
    </rPh>
    <phoneticPr fontId="2"/>
  </si>
  <si>
    <t>業務主任者テキスト(教育指針)</t>
    <rPh sb="0" eb="2">
      <t>ギョウム</t>
    </rPh>
    <rPh sb="2" eb="5">
      <t>シュニンシャ</t>
    </rPh>
    <rPh sb="10" eb="12">
      <t>キョウイク</t>
    </rPh>
    <rPh sb="12" eb="14">
      <t>シシン</t>
    </rPh>
    <phoneticPr fontId="2"/>
  </si>
  <si>
    <t>設備士再講習テキスト(設置基準)</t>
    <rPh sb="0" eb="3">
      <t>セツビシ</t>
    </rPh>
    <rPh sb="3" eb="6">
      <t>サイコウシュウ</t>
    </rPh>
    <rPh sb="11" eb="13">
      <t>セッチ</t>
    </rPh>
    <rPh sb="13" eb="15">
      <t>キジュン</t>
    </rPh>
    <phoneticPr fontId="2"/>
  </si>
  <si>
    <t>調査員テキスト</t>
    <rPh sb="0" eb="3">
      <t>チョウサイン</t>
    </rPh>
    <phoneticPr fontId="2"/>
  </si>
  <si>
    <t>調査員問題集</t>
    <rPh sb="0" eb="3">
      <t>チョウサイン</t>
    </rPh>
    <rPh sb="3" eb="5">
      <t>モンダイ</t>
    </rPh>
    <rPh sb="5" eb="6">
      <t>シュウ</t>
    </rPh>
    <phoneticPr fontId="2"/>
  </si>
  <si>
    <t>保安業務員テキスト</t>
    <rPh sb="0" eb="2">
      <t>ホアン</t>
    </rPh>
    <rPh sb="2" eb="5">
      <t>ギョウムイン</t>
    </rPh>
    <phoneticPr fontId="2"/>
  </si>
  <si>
    <t>保安業務員問題集</t>
    <rPh sb="0" eb="2">
      <t>ホアン</t>
    </rPh>
    <rPh sb="2" eb="5">
      <t>ギョウムイン</t>
    </rPh>
    <rPh sb="5" eb="7">
      <t>モンダイ</t>
    </rPh>
    <rPh sb="7" eb="8">
      <t>シュウ</t>
    </rPh>
    <phoneticPr fontId="2"/>
  </si>
  <si>
    <t>保安係員テキスト</t>
    <rPh sb="0" eb="2">
      <t>ホアン</t>
    </rPh>
    <rPh sb="2" eb="4">
      <t>カカリイン</t>
    </rPh>
    <phoneticPr fontId="2"/>
  </si>
  <si>
    <t>充てん作業者テキスト</t>
    <rPh sb="0" eb="1">
      <t>ジュウ</t>
    </rPh>
    <rPh sb="3" eb="6">
      <t>サギョウシャ</t>
    </rPh>
    <phoneticPr fontId="2"/>
  </si>
  <si>
    <t>充てん作業者再講習テキスト</t>
    <rPh sb="0" eb="1">
      <t>ジュウ</t>
    </rPh>
    <rPh sb="3" eb="6">
      <t>サギョウシャ</t>
    </rPh>
    <rPh sb="6" eb="7">
      <t>サイ</t>
    </rPh>
    <rPh sb="7" eb="9">
      <t>コウシュウ</t>
    </rPh>
    <phoneticPr fontId="2"/>
  </si>
  <si>
    <t>フレキ管テキスト</t>
    <rPh sb="3" eb="4">
      <t>カン</t>
    </rPh>
    <phoneticPr fontId="2"/>
  </si>
  <si>
    <t>ポリエチレン管テキスト</t>
    <rPh sb="6" eb="7">
      <t>カン</t>
    </rPh>
    <phoneticPr fontId="2"/>
  </si>
  <si>
    <t>ポリエチレン管技術資料</t>
    <rPh sb="6" eb="7">
      <t>カン</t>
    </rPh>
    <rPh sb="7" eb="9">
      <t>ギジュツ</t>
    </rPh>
    <rPh sb="9" eb="11">
      <t>シリョウ</t>
    </rPh>
    <phoneticPr fontId="2"/>
  </si>
  <si>
    <t>計算問題の解き方(丙化)</t>
    <rPh sb="0" eb="2">
      <t>ケイサン</t>
    </rPh>
    <rPh sb="2" eb="4">
      <t>モンダイ</t>
    </rPh>
    <rPh sb="5" eb="6">
      <t>ト</t>
    </rPh>
    <rPh sb="7" eb="8">
      <t>カタ</t>
    </rPh>
    <rPh sb="9" eb="10">
      <t>ヘイ</t>
    </rPh>
    <rPh sb="10" eb="11">
      <t>カ</t>
    </rPh>
    <phoneticPr fontId="2"/>
  </si>
  <si>
    <t>基礎計算問題の解き方(設・二販)</t>
    <rPh sb="0" eb="2">
      <t>キソ</t>
    </rPh>
    <rPh sb="2" eb="4">
      <t>ケイサン</t>
    </rPh>
    <rPh sb="4" eb="6">
      <t>モンダイ</t>
    </rPh>
    <rPh sb="7" eb="8">
      <t>ト</t>
    </rPh>
    <rPh sb="9" eb="10">
      <t>カタ</t>
    </rPh>
    <rPh sb="11" eb="12">
      <t>セツ</t>
    </rPh>
    <rPh sb="13" eb="14">
      <t>ニ</t>
    </rPh>
    <rPh sb="14" eb="15">
      <t>ハン</t>
    </rPh>
    <phoneticPr fontId="2"/>
  </si>
  <si>
    <t>３・２１</t>
    <phoneticPr fontId="2"/>
  </si>
  <si>
    <t>冊数</t>
    <rPh sb="0" eb="2">
      <t>サッスウ</t>
    </rPh>
    <phoneticPr fontId="2"/>
  </si>
  <si>
    <t>業務主任者の代理者</t>
    <rPh sb="0" eb="5">
      <t>ギョウムシュニンシャ</t>
    </rPh>
    <rPh sb="6" eb="9">
      <t>ダイリシャ</t>
    </rPh>
    <phoneticPr fontId="2"/>
  </si>
  <si>
    <t>第二種販売主任者</t>
    <rPh sb="0" eb="8">
      <t>ダイニシュハンバイシュニンシャ</t>
    </rPh>
    <phoneticPr fontId="2"/>
  </si>
  <si>
    <t>参考書</t>
    <rPh sb="0" eb="3">
      <t>サンコウショ</t>
    </rPh>
    <phoneticPr fontId="2"/>
  </si>
  <si>
    <t>10冊以上の購入を希望の場合は、送料が変わりますので、協会に確認してください</t>
    <rPh sb="16" eb="18">
      <t>ソウリョウ</t>
    </rPh>
    <rPh sb="19" eb="20">
      <t>カ</t>
    </rPh>
    <phoneticPr fontId="2"/>
  </si>
  <si>
    <t>1梱包700円</t>
    <rPh sb="1" eb="3">
      <t>コンポウ</t>
    </rPh>
    <rPh sb="6" eb="7">
      <t>エン</t>
    </rPh>
    <phoneticPr fontId="2"/>
  </si>
  <si>
    <t>梱包送料は1梱包700円です。</t>
    <rPh sb="0" eb="4">
      <t>コンポウソウリョウ</t>
    </rPh>
    <rPh sb="6" eb="8">
      <t>コンポウ</t>
    </rPh>
    <rPh sb="11" eb="12">
      <t>エン</t>
    </rPh>
    <phoneticPr fontId="2"/>
  </si>
  <si>
    <t>FAX：011-842-1586</t>
    <phoneticPr fontId="2"/>
  </si>
  <si>
    <t>申込日</t>
    <rPh sb="0" eb="3">
      <t>モウシコミビ</t>
    </rPh>
    <phoneticPr fontId="2"/>
  </si>
  <si>
    <t xml:space="preserve">●　送料について
</t>
    <rPh sb="2" eb="4">
      <t>ソウリョウ</t>
    </rPh>
    <phoneticPr fontId="1"/>
  </si>
  <si>
    <t>●参考資料</t>
    <phoneticPr fontId="1"/>
  </si>
  <si>
    <t>　充てん作業者再</t>
    <rPh sb="1" eb="2">
      <t>ジュウ</t>
    </rPh>
    <rPh sb="4" eb="7">
      <t>サギョウシャ</t>
    </rPh>
    <rPh sb="7" eb="8">
      <t>サイ</t>
    </rPh>
    <phoneticPr fontId="2"/>
  </si>
  <si>
    <t>　保安係員</t>
    <rPh sb="1" eb="3">
      <t>ホアン</t>
    </rPh>
    <rPh sb="3" eb="5">
      <t>カカリイン</t>
    </rPh>
    <phoneticPr fontId="2"/>
  </si>
  <si>
    <t>　業務主任者</t>
    <rPh sb="1" eb="3">
      <t>ギョウム</t>
    </rPh>
    <rPh sb="3" eb="6">
      <t>シュニンシャ</t>
    </rPh>
    <phoneticPr fontId="2"/>
  </si>
  <si>
    <t>非課税</t>
    <rPh sb="0" eb="1">
      <t>ヒ</t>
    </rPh>
    <rPh sb="1" eb="2">
      <t>カ</t>
    </rPh>
    <rPh sb="2" eb="3">
      <t>ゼイ</t>
    </rPh>
    <phoneticPr fontId="1"/>
  </si>
  <si>
    <t>　設備士再</t>
    <rPh sb="1" eb="3">
      <t>セツビ</t>
    </rPh>
    <rPh sb="3" eb="4">
      <t>シ</t>
    </rPh>
    <rPh sb="4" eb="5">
      <t>サイ</t>
    </rPh>
    <phoneticPr fontId="2"/>
  </si>
  <si>
    <t>義務講習</t>
    <rPh sb="0" eb="2">
      <t>ギム</t>
    </rPh>
    <rPh sb="2" eb="4">
      <t>コウシュウ</t>
    </rPh>
    <phoneticPr fontId="1"/>
  </si>
  <si>
    <t>技術資料</t>
    <phoneticPr fontId="1"/>
  </si>
  <si>
    <t>H26.06
2次</t>
    <rPh sb="8" eb="9">
      <t>ジ</t>
    </rPh>
    <phoneticPr fontId="1"/>
  </si>
  <si>
    <t>　ポリエチレン管
　（免除有り）</t>
    <rPh sb="7" eb="8">
      <t>カン</t>
    </rPh>
    <rPh sb="11" eb="13">
      <t>メンジョ</t>
    </rPh>
    <rPh sb="13" eb="14">
      <t>ア</t>
    </rPh>
    <phoneticPr fontId="1"/>
  </si>
  <si>
    <t>課税</t>
    <rPh sb="0" eb="1">
      <t>カ</t>
    </rPh>
    <rPh sb="1" eb="2">
      <t>ゼイ</t>
    </rPh>
    <phoneticPr fontId="1"/>
  </si>
  <si>
    <t>　ポリエチレン管
　（免除無し）</t>
    <rPh sb="7" eb="8">
      <t>カン</t>
    </rPh>
    <rPh sb="11" eb="13">
      <t>メンジョ</t>
    </rPh>
    <rPh sb="13" eb="14">
      <t>ナ</t>
    </rPh>
    <phoneticPr fontId="1"/>
  </si>
  <si>
    <t>　フレキ管(免除有り)</t>
    <rPh sb="4" eb="5">
      <t>カン</t>
    </rPh>
    <rPh sb="6" eb="8">
      <t>メンジョ</t>
    </rPh>
    <rPh sb="8" eb="9">
      <t>ア</t>
    </rPh>
    <phoneticPr fontId="2"/>
  </si>
  <si>
    <t>　フレキ管(免除無し)</t>
    <rPh sb="4" eb="5">
      <t>カン</t>
    </rPh>
    <rPh sb="6" eb="8">
      <t>メンジョ</t>
    </rPh>
    <rPh sb="8" eb="9">
      <t>ナ</t>
    </rPh>
    <phoneticPr fontId="2"/>
  </si>
  <si>
    <t>　充てん作業者(実習)
　(筆記試験合格者)</t>
    <rPh sb="1" eb="2">
      <t>ジュウ</t>
    </rPh>
    <rPh sb="4" eb="7">
      <t>サギョウシャ</t>
    </rPh>
    <rPh sb="8" eb="10">
      <t>ジッシュウ</t>
    </rPh>
    <phoneticPr fontId="2"/>
  </si>
  <si>
    <t>　充てん作業者(免除有)</t>
    <rPh sb="1" eb="2">
      <t>ジュウ</t>
    </rPh>
    <rPh sb="4" eb="7">
      <t>サギョウシャ</t>
    </rPh>
    <rPh sb="8" eb="10">
      <t>メンジョ</t>
    </rPh>
    <rPh sb="10" eb="11">
      <t>ユウ</t>
    </rPh>
    <phoneticPr fontId="2"/>
  </si>
  <si>
    <t>作成時期</t>
    <rPh sb="0" eb="2">
      <t>サクセイ</t>
    </rPh>
    <rPh sb="2" eb="4">
      <t>ジキ</t>
    </rPh>
    <phoneticPr fontId="1"/>
  </si>
  <si>
    <t>　充てん作業者(免除無)</t>
    <rPh sb="1" eb="2">
      <t>ジュウ</t>
    </rPh>
    <rPh sb="4" eb="7">
      <t>サギョウシャ</t>
    </rPh>
    <rPh sb="8" eb="10">
      <t>メンジョ</t>
    </rPh>
    <rPh sb="10" eb="11">
      <t>ム</t>
    </rPh>
    <phoneticPr fontId="2"/>
  </si>
  <si>
    <t>問題集</t>
    <rPh sb="0" eb="3">
      <t>モンダイシュウ</t>
    </rPh>
    <phoneticPr fontId="1"/>
  </si>
  <si>
    <t>　保安業務員</t>
    <rPh sb="1" eb="3">
      <t>ホアン</t>
    </rPh>
    <rPh sb="3" eb="5">
      <t>ギョウム</t>
    </rPh>
    <rPh sb="5" eb="6">
      <t>イン</t>
    </rPh>
    <phoneticPr fontId="2"/>
  </si>
  <si>
    <t>2次</t>
    <phoneticPr fontId="1"/>
  </si>
  <si>
    <t>R03.02</t>
    <phoneticPr fontId="1"/>
  </si>
  <si>
    <t>基礎計算問題の解き方</t>
    <rPh sb="0" eb="2">
      <t>キソ</t>
    </rPh>
    <rPh sb="2" eb="4">
      <t>ケイサン</t>
    </rPh>
    <rPh sb="4" eb="6">
      <t>モンダイ</t>
    </rPh>
    <rPh sb="7" eb="8">
      <t>ト</t>
    </rPh>
    <rPh sb="9" eb="10">
      <t>カタ</t>
    </rPh>
    <phoneticPr fontId="1"/>
  </si>
  <si>
    <t>　調査員</t>
    <rPh sb="1" eb="4">
      <t>チョウサイン</t>
    </rPh>
    <phoneticPr fontId="2"/>
  </si>
  <si>
    <t>計算問題の解き方</t>
    <rPh sb="0" eb="2">
      <t>ケイサン</t>
    </rPh>
    <rPh sb="2" eb="4">
      <t>モンダイ</t>
    </rPh>
    <rPh sb="5" eb="6">
      <t>ト</t>
    </rPh>
    <rPh sb="7" eb="8">
      <t>カタ</t>
    </rPh>
    <phoneticPr fontId="1"/>
  </si>
  <si>
    <t>　設備士第２(技能)
　(筆記試験合格者)</t>
    <rPh sb="1" eb="4">
      <t>セツビシ</t>
    </rPh>
    <rPh sb="4" eb="5">
      <t>ダイ</t>
    </rPh>
    <rPh sb="7" eb="9">
      <t>ギノウ</t>
    </rPh>
    <rPh sb="13" eb="15">
      <t>ヒッキ</t>
    </rPh>
    <rPh sb="15" eb="17">
      <t>シケン</t>
    </rPh>
    <rPh sb="17" eb="20">
      <t>ゴウカクシャ</t>
    </rPh>
    <phoneticPr fontId="2"/>
  </si>
  <si>
    <t>液石法</t>
    <rPh sb="0" eb="2">
      <t>エキセキ</t>
    </rPh>
    <rPh sb="2" eb="3">
      <t>ホウ</t>
    </rPh>
    <phoneticPr fontId="1"/>
  </si>
  <si>
    <t>法令概要
（設２）</t>
    <rPh sb="5" eb="9">
      <t>セツニ</t>
    </rPh>
    <phoneticPr fontId="1"/>
  </si>
  <si>
    <t>　設備士第２(筆記)</t>
    <rPh sb="1" eb="4">
      <t>セツビシ</t>
    </rPh>
    <rPh sb="4" eb="5">
      <t>ダイ</t>
    </rPh>
    <rPh sb="7" eb="9">
      <t>ヒッキ</t>
    </rPh>
    <phoneticPr fontId="2"/>
  </si>
  <si>
    <t>高圧法分冊</t>
    <rPh sb="0" eb="2">
      <t>コウアツ</t>
    </rPh>
    <rPh sb="2" eb="3">
      <t>ホウ</t>
    </rPh>
    <rPh sb="3" eb="5">
      <t>ブンサツ</t>
    </rPh>
    <phoneticPr fontId="1"/>
  </si>
  <si>
    <t>法令概要
（二販）</t>
    <rPh sb="0" eb="2">
      <t>ホウレイ</t>
    </rPh>
    <rPh sb="2" eb="4">
      <t>ガイヨウ</t>
    </rPh>
    <rPh sb="6" eb="7">
      <t>ニ</t>
    </rPh>
    <rPh sb="7" eb="8">
      <t>ハン</t>
    </rPh>
    <phoneticPr fontId="1"/>
  </si>
  <si>
    <t>高圧法全冊</t>
    <rPh sb="0" eb="2">
      <t>コウアツ</t>
    </rPh>
    <rPh sb="2" eb="3">
      <t>ホウ</t>
    </rPh>
    <rPh sb="3" eb="5">
      <t>ゼンサツ</t>
    </rPh>
    <phoneticPr fontId="1"/>
  </si>
  <si>
    <t>法令概要
（丙化）</t>
    <rPh sb="0" eb="2">
      <t>ホウレイ</t>
    </rPh>
    <rPh sb="2" eb="4">
      <t>ガイヨウ</t>
    </rPh>
    <rPh sb="5" eb="9">
      <t>ヘイカ</t>
    </rPh>
    <phoneticPr fontId="1"/>
  </si>
  <si>
    <t xml:space="preserve">    課税</t>
    <rPh sb="4" eb="5">
      <t>カ</t>
    </rPh>
    <rPh sb="5" eb="6">
      <t>ゼイ</t>
    </rPh>
    <phoneticPr fontId="1"/>
  </si>
  <si>
    <t>　製造保安責任者
　丙種化学(液石)</t>
    <rPh sb="1" eb="3">
      <t>セイゾウ</t>
    </rPh>
    <rPh sb="3" eb="5">
      <t>ホアン</t>
    </rPh>
    <rPh sb="5" eb="8">
      <t>セキニンシャ</t>
    </rPh>
    <rPh sb="10" eb="12">
      <t>ヘイシュ</t>
    </rPh>
    <rPh sb="12" eb="14">
      <t>カガク</t>
    </rPh>
    <rPh sb="15" eb="17">
      <t>エキセキ</t>
    </rPh>
    <phoneticPr fontId="2"/>
  </si>
  <si>
    <t>資格取得講習</t>
    <rPh sb="0" eb="2">
      <t>シカク</t>
    </rPh>
    <rPh sb="2" eb="4">
      <t>シュトク</t>
    </rPh>
    <rPh sb="4" eb="6">
      <t>コウシュウ</t>
    </rPh>
    <phoneticPr fontId="1"/>
  </si>
  <si>
    <t>単価</t>
    <rPh sb="0" eb="2">
      <t>タンカ</t>
    </rPh>
    <phoneticPr fontId="1"/>
  </si>
  <si>
    <t>改訂次数</t>
    <rPh sb="0" eb="2">
      <t>カイテイ</t>
    </rPh>
    <rPh sb="2" eb="4">
      <t>ジスウ</t>
    </rPh>
    <phoneticPr fontId="1"/>
  </si>
  <si>
    <t>改訂時期</t>
    <rPh sb="0" eb="2">
      <t>カイテイ</t>
    </rPh>
    <rPh sb="2" eb="4">
      <t>ジキ</t>
    </rPh>
    <phoneticPr fontId="1"/>
  </si>
  <si>
    <t>課税
区分</t>
    <rPh sb="0" eb="2">
      <t>カゼイ</t>
    </rPh>
    <rPh sb="3" eb="5">
      <t>クブン</t>
    </rPh>
    <phoneticPr fontId="1"/>
  </si>
  <si>
    <r>
      <t xml:space="preserve">受講料･
受検料
</t>
    </r>
    <r>
      <rPr>
        <sz val="8"/>
        <color theme="1"/>
        <rFont val="ＭＳ Ｐゴシック"/>
        <family val="3"/>
        <charset val="128"/>
        <scheme val="minor"/>
      </rPr>
      <t>(1名につき)</t>
    </r>
    <rPh sb="0" eb="3">
      <t>ジュコウリョウ</t>
    </rPh>
    <rPh sb="5" eb="7">
      <t>ジュケン</t>
    </rPh>
    <rPh sb="7" eb="8">
      <t>リョウ</t>
    </rPh>
    <rPh sb="11" eb="12">
      <t>メイ</t>
    </rPh>
    <phoneticPr fontId="1"/>
  </si>
  <si>
    <r>
      <t xml:space="preserve">送料
</t>
    </r>
    <r>
      <rPr>
        <sz val="10"/>
        <color theme="1"/>
        <rFont val="ＭＳ Ｐゴシック"/>
        <family val="3"/>
        <charset val="128"/>
        <scheme val="minor"/>
      </rPr>
      <t>※10冊以上は協会に確認</t>
    </r>
    <rPh sb="0" eb="2">
      <t>ソウリョウ</t>
    </rPh>
    <rPh sb="6" eb="7">
      <t>サツ</t>
    </rPh>
    <rPh sb="7" eb="9">
      <t>イジョウ</t>
    </rPh>
    <rPh sb="10" eb="12">
      <t>キョウカイ</t>
    </rPh>
    <rPh sb="13" eb="15">
      <t>カクニン</t>
    </rPh>
    <phoneticPr fontId="1"/>
  </si>
  <si>
    <t>受講料・
書籍合計</t>
    <rPh sb="0" eb="3">
      <t>ジュコウリョウ</t>
    </rPh>
    <rPh sb="5" eb="7">
      <t>ショセキ</t>
    </rPh>
    <rPh sb="7" eb="8">
      <t>ゴウ</t>
    </rPh>
    <rPh sb="8" eb="9">
      <t>ケイ</t>
    </rPh>
    <phoneticPr fontId="1"/>
  </si>
  <si>
    <r>
      <t xml:space="preserve">書籍合計
</t>
    </r>
    <r>
      <rPr>
        <sz val="10"/>
        <color theme="1"/>
        <rFont val="ＭＳ Ｐゴシック"/>
        <family val="3"/>
        <charset val="128"/>
        <scheme val="minor"/>
      </rPr>
      <t>(税込)</t>
    </r>
    <rPh sb="0" eb="2">
      <t>ショセキ</t>
    </rPh>
    <rPh sb="2" eb="3">
      <t>ゴウ</t>
    </rPh>
    <rPh sb="3" eb="4">
      <t>ケイ</t>
    </rPh>
    <rPh sb="6" eb="8">
      <t>ゼイコ</t>
    </rPh>
    <phoneticPr fontId="1"/>
  </si>
  <si>
    <r>
      <t xml:space="preserve">テキスト
</t>
    </r>
    <r>
      <rPr>
        <sz val="10"/>
        <color theme="1"/>
        <rFont val="ＭＳ Ｐゴシック"/>
        <family val="3"/>
        <charset val="128"/>
        <scheme val="minor"/>
      </rPr>
      <t>(発行時期/
改訂次数）</t>
    </r>
    <rPh sb="6" eb="8">
      <t>ハッコウ</t>
    </rPh>
    <rPh sb="8" eb="10">
      <t>ジキ</t>
    </rPh>
    <rPh sb="12" eb="14">
      <t>カイテイ</t>
    </rPh>
    <rPh sb="14" eb="16">
      <t>ジスウ</t>
    </rPh>
    <phoneticPr fontId="1"/>
  </si>
  <si>
    <t>受講料</t>
    <rPh sb="0" eb="3">
      <t>ジュコウリョウ</t>
    </rPh>
    <phoneticPr fontId="1"/>
  </si>
  <si>
    <t>　講習の種類</t>
    <rPh sb="1" eb="3">
      <t>コウシュウ</t>
    </rPh>
    <rPh sb="4" eb="6">
      <t>シュルイ</t>
    </rPh>
    <phoneticPr fontId="1"/>
  </si>
  <si>
    <t>区分</t>
    <rPh sb="0" eb="2">
      <t>クブン</t>
    </rPh>
    <phoneticPr fontId="1"/>
  </si>
  <si>
    <t>受講料・書籍価格表</t>
    <rPh sb="0" eb="3">
      <t>ジュコウリョウ</t>
    </rPh>
    <rPh sb="4" eb="6">
      <t>ショセキ</t>
    </rPh>
    <rPh sb="6" eb="9">
      <t>カカクヒョウ</t>
    </rPh>
    <phoneticPr fontId="1"/>
  </si>
  <si>
    <t>合計金額を銀行振込にてお支払いください。</t>
    <rPh sb="0" eb="2">
      <t>ゴウケイ</t>
    </rPh>
    <rPh sb="2" eb="4">
      <t>キンガク</t>
    </rPh>
    <rPh sb="12" eb="14">
      <t>シハラ</t>
    </rPh>
    <phoneticPr fontId="2"/>
  </si>
  <si>
    <t>FAXまたは郵送にて注文書を送付してください。</t>
    <rPh sb="6" eb="8">
      <t>ユウソウ</t>
    </rPh>
    <rPh sb="10" eb="13">
      <t>チュウモンショ</t>
    </rPh>
    <rPh sb="14" eb="16">
      <t>ソウフ</t>
    </rPh>
    <phoneticPr fontId="2"/>
  </si>
  <si>
    <t>書籍購入申込書に必要事項を記入してください。</t>
    <rPh sb="0" eb="2">
      <t>ショセキ</t>
    </rPh>
    <rPh sb="2" eb="4">
      <t>コウニュウ</t>
    </rPh>
    <rPh sb="4" eb="7">
      <t>モウシコミショ</t>
    </rPh>
    <phoneticPr fontId="2"/>
  </si>
  <si>
    <t>　　振込手数料は申込者負担となります。</t>
    <phoneticPr fontId="2"/>
  </si>
  <si>
    <t>　　※依頼人名義入力(記入)時、先に電話番号を入力(記入)願います。</t>
    <phoneticPr fontId="2"/>
  </si>
  <si>
    <t>を必ず貼付してください。</t>
    <phoneticPr fontId="2"/>
  </si>
  <si>
    <t>該当するテキスト・法規集等</t>
    <rPh sb="0" eb="2">
      <t>ガイトウ</t>
    </rPh>
    <rPh sb="9" eb="11">
      <t>ホウキ</t>
    </rPh>
    <rPh sb="11" eb="12">
      <t>シュウ</t>
    </rPh>
    <rPh sb="12" eb="13">
      <t>ナド</t>
    </rPh>
    <phoneticPr fontId="2"/>
  </si>
  <si>
    <t>法定義務講習</t>
    <rPh sb="0" eb="2">
      <t>ホウテイ</t>
    </rPh>
    <rPh sb="2" eb="4">
      <t>ギム</t>
    </rPh>
    <rPh sb="4" eb="6">
      <t>コウシュウ</t>
    </rPh>
    <phoneticPr fontId="2"/>
  </si>
  <si>
    <t>申込者情報</t>
    <rPh sb="0" eb="3">
      <t>モウシコミシャ</t>
    </rPh>
    <rPh sb="3" eb="5">
      <t>ジョウホウ</t>
    </rPh>
    <phoneticPr fontId="2"/>
  </si>
  <si>
    <t>送付先
住所</t>
    <rPh sb="0" eb="3">
      <t>ソウフサキ</t>
    </rPh>
    <rPh sb="4" eb="6">
      <t>ジュウショ</t>
    </rPh>
    <phoneticPr fontId="2"/>
  </si>
  <si>
    <r>
      <t>「</t>
    </r>
    <r>
      <rPr>
        <u/>
        <sz val="11"/>
        <rFont val="ＭＳ ゴシック"/>
        <family val="3"/>
        <charset val="128"/>
      </rPr>
      <t>振込金受領書等のコピー貼付欄</t>
    </r>
    <r>
      <rPr>
        <sz val="11"/>
        <rFont val="ＭＳ ゴシック"/>
        <family val="3"/>
        <charset val="128"/>
      </rPr>
      <t>」に「</t>
    </r>
    <r>
      <rPr>
        <u/>
        <sz val="11"/>
        <rFont val="ＭＳ ゴシック"/>
        <family val="3"/>
        <charset val="128"/>
      </rPr>
      <t>振込領収書のコピー</t>
    </r>
    <r>
      <rPr>
        <sz val="11"/>
        <rFont val="ＭＳ ゴシック"/>
        <family val="3"/>
        <charset val="128"/>
      </rPr>
      <t>」等、代金送金の証明となるもの</t>
    </r>
    <rPh sb="1" eb="3">
      <t>フリコミ</t>
    </rPh>
    <rPh sb="3" eb="4">
      <t>キン</t>
    </rPh>
    <rPh sb="4" eb="7">
      <t>ジュリョウショ</t>
    </rPh>
    <rPh sb="7" eb="8">
      <t>ナド</t>
    </rPh>
    <rPh sb="12" eb="14">
      <t>ハリツケ</t>
    </rPh>
    <rPh sb="14" eb="15">
      <t>ラン</t>
    </rPh>
    <rPh sb="28" eb="29">
      <t>ナド</t>
    </rPh>
    <rPh sb="30" eb="32">
      <t>ダイキン</t>
    </rPh>
    <rPh sb="32" eb="34">
      <t>ソウキン</t>
    </rPh>
    <rPh sb="35" eb="37">
      <t>ショウメイ</t>
    </rPh>
    <phoneticPr fontId="2"/>
  </si>
  <si>
    <t>一般社団法人　北海道ＬＰガス協会</t>
    <rPh sb="0" eb="6">
      <t>イッパンシャダンホウジン</t>
    </rPh>
    <rPh sb="7" eb="10">
      <t>ホッカイドウ</t>
    </rPh>
    <rPh sb="14" eb="16">
      <t>キョウカイ</t>
    </rPh>
    <phoneticPr fontId="2"/>
  </si>
  <si>
    <t>H26.06　第2次改訂版</t>
    <rPh sb="7" eb="8">
      <t>ダイ</t>
    </rPh>
    <rPh sb="12" eb="13">
      <t>バン</t>
    </rPh>
    <phoneticPr fontId="2"/>
  </si>
  <si>
    <t>上記以外の書籍（　　　　　　　　　　　）※事前にお問い合わせください</t>
    <rPh sb="0" eb="4">
      <t>ジョウキイガイ</t>
    </rPh>
    <rPh sb="5" eb="7">
      <t>ショセキ</t>
    </rPh>
    <rPh sb="21" eb="23">
      <t>ジゼン</t>
    </rPh>
    <rPh sb="25" eb="26">
      <t>ト</t>
    </rPh>
    <rPh sb="27" eb="28">
      <t>ア</t>
    </rPh>
    <phoneticPr fontId="2"/>
  </si>
  <si>
    <t>普通預金　0672028</t>
    <rPh sb="0" eb="4">
      <t>フツウヨキン</t>
    </rPh>
    <phoneticPr fontId="2"/>
  </si>
  <si>
    <t>一般社団法人　北海道ＬＰガス協会 教育事務所口
シャ)ホッカイドウエルピーガスキョウカイキョウイクジムショクチ</t>
    <rPh sb="0" eb="6">
      <t>イッパンシャダンホウジン</t>
    </rPh>
    <rPh sb="7" eb="10">
      <t>ホッカイドウ</t>
    </rPh>
    <rPh sb="14" eb="16">
      <t>キョウカイ</t>
    </rPh>
    <rPh sb="17" eb="19">
      <t>キョウイク</t>
    </rPh>
    <rPh sb="19" eb="22">
      <t>ジムショ</t>
    </rPh>
    <rPh sb="22" eb="23">
      <t>クチ</t>
    </rPh>
    <phoneticPr fontId="2"/>
  </si>
  <si>
    <t>KHK
ネット申込</t>
    <rPh sb="7" eb="9">
      <t>モウシコミ</t>
    </rPh>
    <phoneticPr fontId="1"/>
  </si>
  <si>
    <t>KHK
ネット申込</t>
    <phoneticPr fontId="1"/>
  </si>
  <si>
    <t xml:space="preserve">  業務主任者の代理者</t>
    <phoneticPr fontId="1"/>
  </si>
  <si>
    <t>　第二種販売主任者</t>
    <rPh sb="1" eb="4">
      <t>ダイニシュ</t>
    </rPh>
    <rPh sb="4" eb="6">
      <t>ハンバイ</t>
    </rPh>
    <rPh sb="6" eb="9">
      <t>シュニンシャ</t>
    </rPh>
    <phoneticPr fontId="2"/>
  </si>
  <si>
    <r>
      <t>　　　</t>
    </r>
    <r>
      <rPr>
        <b/>
        <sz val="11"/>
        <rFont val="ＭＳ ゴシック"/>
        <family val="3"/>
        <charset val="128"/>
      </rPr>
      <t>例：012-3456-7890　エキセキ タロウ</t>
    </r>
    <rPh sb="3" eb="4">
      <t>レイ</t>
    </rPh>
    <phoneticPr fontId="2"/>
  </si>
  <si>
    <t>★代金が不足の場合、不足代金のご入金が確認した後に発送となりますのでご注意下さい。</t>
    <phoneticPr fontId="2"/>
  </si>
  <si>
    <r>
      <rPr>
        <b/>
        <u/>
        <sz val="16"/>
        <rFont val="ＭＳ Ｐゴシック"/>
        <family val="3"/>
        <charset val="128"/>
      </rPr>
      <t>振込金受領書等</t>
    </r>
    <r>
      <rPr>
        <b/>
        <sz val="16"/>
        <rFont val="ＭＳ Ｐゴシック"/>
        <family val="3"/>
        <charset val="128"/>
      </rPr>
      <t>のコピー貼付欄</t>
    </r>
    <r>
      <rPr>
        <b/>
        <sz val="11"/>
        <rFont val="ＭＳ Ｐゴシック"/>
        <family val="3"/>
        <charset val="128"/>
      </rPr>
      <t xml:space="preserve">
（貼付できない場合は、縮小せず別途添付してください）</t>
    </r>
    <rPh sb="26" eb="28">
      <t>シュクショウ</t>
    </rPh>
    <phoneticPr fontId="2"/>
  </si>
  <si>
    <t>振込金受領書等のコピー貼り付け欄</t>
    <rPh sb="0" eb="2">
      <t>フリコミ</t>
    </rPh>
    <rPh sb="2" eb="3">
      <t>キン</t>
    </rPh>
    <rPh sb="3" eb="6">
      <t>ジュリョウショ</t>
    </rPh>
    <rPh sb="6" eb="7">
      <t>トウ</t>
    </rPh>
    <rPh sb="11" eb="12">
      <t>ハ</t>
    </rPh>
    <rPh sb="13" eb="14">
      <t>ツ</t>
    </rPh>
    <rPh sb="15" eb="16">
      <t>ラン</t>
    </rPh>
    <phoneticPr fontId="1"/>
  </si>
  <si>
    <t>・ご依頼人、振込日、振込先、振込金額がわかるもの
　例：銀行発行の領収書・ＡＴＭ(お取引明細・ご利用控)
　　　電子取引(ＩＢ・ＦＢ・ＥＢ)の振込画面を印刷したもの</t>
    <rPh sb="26" eb="27">
      <t>レイ</t>
    </rPh>
    <phoneticPr fontId="1"/>
  </si>
  <si>
    <t>・下の枠内に収まるように貼り付けてください。
　枠内に収まらない場合は、縮小せず別途
　ＦＡＸ・送付ください</t>
    <rPh sb="1" eb="2">
      <t>シタ</t>
    </rPh>
    <rPh sb="3" eb="5">
      <t>ワクナイ</t>
    </rPh>
    <rPh sb="6" eb="7">
      <t>オサ</t>
    </rPh>
    <rPh sb="12" eb="13">
      <t>ハ</t>
    </rPh>
    <rPh sb="14" eb="15">
      <t>ツ</t>
    </rPh>
    <rPh sb="24" eb="26">
      <t>ワクナイ</t>
    </rPh>
    <rPh sb="27" eb="28">
      <t>オサ</t>
    </rPh>
    <rPh sb="32" eb="34">
      <t>バアイ</t>
    </rPh>
    <rPh sb="36" eb="38">
      <t>シュクショウ</t>
    </rPh>
    <rPh sb="40" eb="42">
      <t>ベット</t>
    </rPh>
    <rPh sb="48" eb="50">
      <t>ソウフ</t>
    </rPh>
    <phoneticPr fontId="1"/>
  </si>
  <si>
    <t>中央に寄せて
貼り付けてください</t>
    <rPh sb="0" eb="2">
      <t>チュウオウ</t>
    </rPh>
    <rPh sb="3" eb="4">
      <t>ヨ</t>
    </rPh>
    <rPh sb="7" eb="8">
      <t>ハ</t>
    </rPh>
    <rPh sb="9" eb="10">
      <t>ツ</t>
    </rPh>
    <phoneticPr fontId="1"/>
  </si>
  <si>
    <t>R05.03</t>
    <phoneticPr fontId="1"/>
  </si>
  <si>
    <t>4次</t>
    <phoneticPr fontId="1"/>
  </si>
  <si>
    <t>よくわかる計算問題の解き方
丙種化学(液石)用
R05.03発行　4次改訂版
２,１００円</t>
    <rPh sb="5" eb="7">
      <t>ケイサン</t>
    </rPh>
    <rPh sb="7" eb="9">
      <t>モンダイ</t>
    </rPh>
    <rPh sb="10" eb="11">
      <t>ト</t>
    </rPh>
    <rPh sb="12" eb="13">
      <t>カタ</t>
    </rPh>
    <rPh sb="14" eb="16">
      <t>ヘイシュ</t>
    </rPh>
    <rPh sb="16" eb="18">
      <t>カガク</t>
    </rPh>
    <rPh sb="19" eb="21">
      <t>エキセキ</t>
    </rPh>
    <rPh sb="22" eb="23">
      <t>ヨウ</t>
    </rPh>
    <rPh sb="30" eb="32">
      <t>ハッコウ</t>
    </rPh>
    <rPh sb="34" eb="35">
      <t>ジ</t>
    </rPh>
    <rPh sb="35" eb="38">
      <t>カイテイバン</t>
    </rPh>
    <rPh sb="44" eb="45">
      <t>エン</t>
    </rPh>
    <phoneticPr fontId="1"/>
  </si>
  <si>
    <t>設備工事のための知識及び技能</t>
    <rPh sb="0" eb="2">
      <t>セツビ</t>
    </rPh>
    <rPh sb="2" eb="4">
      <t>コウジ</t>
    </rPh>
    <rPh sb="8" eb="10">
      <t>チシキ</t>
    </rPh>
    <rPh sb="10" eb="11">
      <t>オヨ</t>
    </rPh>
    <rPh sb="12" eb="14">
      <t>ギノウ</t>
    </rPh>
    <phoneticPr fontId="1"/>
  </si>
  <si>
    <t>KHK
ネット申込</t>
    <phoneticPr fontId="1"/>
  </si>
  <si>
    <t>R05.04</t>
    <phoneticPr fontId="2"/>
  </si>
  <si>
    <t>R05.03　第4次改訂版</t>
    <rPh sb="7" eb="8">
      <t>ダイ</t>
    </rPh>
    <rPh sb="12" eb="13">
      <t>バン</t>
    </rPh>
    <phoneticPr fontId="2"/>
  </si>
  <si>
    <t>３・１４・１５</t>
    <phoneticPr fontId="2"/>
  </si>
  <si>
    <t>設備工事のための知識及び技能</t>
    <rPh sb="0" eb="2">
      <t>セツビ</t>
    </rPh>
    <rPh sb="2" eb="4">
      <t>コウジ</t>
    </rPh>
    <rPh sb="8" eb="10">
      <t>チシキ</t>
    </rPh>
    <rPh sb="10" eb="11">
      <t>オヨ</t>
    </rPh>
    <rPh sb="12" eb="14">
      <t>ギノウ</t>
    </rPh>
    <phoneticPr fontId="2"/>
  </si>
  <si>
    <t>３・１８・１９</t>
    <phoneticPr fontId="2"/>
  </si>
  <si>
    <t>３・１６・１７</t>
    <phoneticPr fontId="2"/>
  </si>
  <si>
    <t>２３</t>
    <phoneticPr fontId="2"/>
  </si>
  <si>
    <t>２４・２５</t>
    <phoneticPr fontId="2"/>
  </si>
  <si>
    <t>１・２０</t>
    <phoneticPr fontId="2"/>
  </si>
  <si>
    <t>３・２２</t>
    <phoneticPr fontId="2"/>
  </si>
  <si>
    <t>１・７・８・９・２６</t>
    <phoneticPr fontId="2"/>
  </si>
  <si>
    <t>２・３・４・５・６・２７</t>
    <phoneticPr fontId="2"/>
  </si>
  <si>
    <t>３・１０・１１・１２・２７</t>
    <phoneticPr fontId="2"/>
  </si>
  <si>
    <t>H31.04
2次</t>
    <rPh sb="8" eb="9">
      <t>ジ</t>
    </rPh>
    <phoneticPr fontId="1"/>
  </si>
  <si>
    <t>不適合事例集</t>
    <rPh sb="0" eb="3">
      <t>フテキゴウ</t>
    </rPh>
    <rPh sb="3" eb="5">
      <t>ジレイ</t>
    </rPh>
    <rPh sb="5" eb="6">
      <t>シュウ</t>
    </rPh>
    <phoneticPr fontId="2"/>
  </si>
  <si>
    <t>推奨書</t>
    <rPh sb="0" eb="2">
      <t>スイショウ</t>
    </rPh>
    <rPh sb="2" eb="3">
      <t>ショ</t>
    </rPh>
    <phoneticPr fontId="2"/>
  </si>
  <si>
    <t>H31.04　第2次改訂版</t>
    <phoneticPr fontId="2"/>
  </si>
  <si>
    <t>２・３・１３・２８</t>
    <phoneticPr fontId="2"/>
  </si>
  <si>
    <t>不適合事例集
（推奨）</t>
    <rPh sb="0" eb="3">
      <t>フテキゴウ</t>
    </rPh>
    <rPh sb="3" eb="6">
      <t>ジレイシュウ</t>
    </rPh>
    <rPh sb="8" eb="10">
      <t>スイショウ</t>
    </rPh>
    <phoneticPr fontId="1"/>
  </si>
  <si>
    <t>その他資料
（講習に役立つ参考書）</t>
    <rPh sb="2" eb="3">
      <t>タ</t>
    </rPh>
    <rPh sb="3" eb="5">
      <t>シリョウ</t>
    </rPh>
    <rPh sb="7" eb="9">
      <t>コウシュウ</t>
    </rPh>
    <rPh sb="10" eb="12">
      <t>ヤクダ</t>
    </rPh>
    <rPh sb="13" eb="16">
      <t>サンコウショ</t>
    </rPh>
    <phoneticPr fontId="1"/>
  </si>
  <si>
    <t>※商品お渡し後の返本は行っておりません。お間違いのないようご注文ください。</t>
    <rPh sb="1" eb="3">
      <t>ショウヒン</t>
    </rPh>
    <rPh sb="4" eb="5">
      <t>ワタ</t>
    </rPh>
    <rPh sb="6" eb="7">
      <t>ゴ</t>
    </rPh>
    <rPh sb="8" eb="10">
      <t>ヘンポン</t>
    </rPh>
    <rPh sb="11" eb="12">
      <t>オコナ</t>
    </rPh>
    <rPh sb="21" eb="23">
      <t>マチガ</t>
    </rPh>
    <rPh sb="30" eb="32">
      <t>チュウモン</t>
    </rPh>
    <phoneticPr fontId="1"/>
  </si>
  <si>
    <t>設置基準 R04.9.28改正
を基にR05.04発刊</t>
    <rPh sb="0" eb="2">
      <t>セッチ</t>
    </rPh>
    <rPh sb="2" eb="4">
      <t>キジュン</t>
    </rPh>
    <rPh sb="13" eb="15">
      <t>カイセイ</t>
    </rPh>
    <rPh sb="17" eb="18">
      <t>モト</t>
    </rPh>
    <rPh sb="25" eb="27">
      <t>ハッカン</t>
    </rPh>
    <phoneticPr fontId="1"/>
  </si>
  <si>
    <t>教育指針 R04.9.28改正
を基にR05.04発刊</t>
    <rPh sb="0" eb="2">
      <t>キョウイク</t>
    </rPh>
    <rPh sb="2" eb="4">
      <t>シシン</t>
    </rPh>
    <rPh sb="17" eb="18">
      <t>モト</t>
    </rPh>
    <phoneticPr fontId="1"/>
  </si>
  <si>
    <t>郵送いただく場合は、必ずコピーを貼り付けてください。
「振込金受取書」は大切に保管して下さい。</t>
    <rPh sb="0" eb="2">
      <t>ユウソウ</t>
    </rPh>
    <rPh sb="6" eb="8">
      <t>バアイ</t>
    </rPh>
    <rPh sb="10" eb="11">
      <t>カナラ</t>
    </rPh>
    <rPh sb="16" eb="17">
      <t>ハ</t>
    </rPh>
    <rPh sb="18" eb="19">
      <t>ツ</t>
    </rPh>
    <phoneticPr fontId="1"/>
  </si>
  <si>
    <t>R05.11　第5次改訂版</t>
    <rPh sb="7" eb="8">
      <t>ダイ</t>
    </rPh>
    <rPh sb="12" eb="13">
      <t>バン</t>
    </rPh>
    <phoneticPr fontId="2"/>
  </si>
  <si>
    <t>R05.11
5次</t>
    <rPh sb="8" eb="9">
      <t>ジ</t>
    </rPh>
    <phoneticPr fontId="1"/>
  </si>
  <si>
    <t>R06.02　第8次改訂版</t>
    <rPh sb="7" eb="8">
      <t>ダイ</t>
    </rPh>
    <rPh sb="12" eb="13">
      <t>バン</t>
    </rPh>
    <phoneticPr fontId="2"/>
  </si>
  <si>
    <t>R06.02
8次</t>
    <phoneticPr fontId="1"/>
  </si>
  <si>
    <t>★書籍の販売については、レシート（簡易インボイス・適格簡易請求書）のみの発行となります。</t>
    <phoneticPr fontId="2"/>
  </si>
  <si>
    <t>送付先
宛名</t>
    <rPh sb="0" eb="3">
      <t>ソウフサキ</t>
    </rPh>
    <rPh sb="4" eb="6">
      <t>アテナ</t>
    </rPh>
    <phoneticPr fontId="2"/>
  </si>
  <si>
    <r>
      <t xml:space="preserve">連絡先
</t>
    </r>
    <r>
      <rPr>
        <sz val="9"/>
        <rFont val="ＭＳ Ｐゴシック"/>
        <family val="3"/>
        <charset val="128"/>
      </rPr>
      <t>(送付先が会社の場合は会社の電話番号を記載)</t>
    </r>
    <rPh sb="0" eb="3">
      <t>レンラクサキ</t>
    </rPh>
    <rPh sb="5" eb="8">
      <t>ソウフサキ</t>
    </rPh>
    <rPh sb="9" eb="11">
      <t>カイシャ</t>
    </rPh>
    <rPh sb="12" eb="14">
      <t>バアイ</t>
    </rPh>
    <rPh sb="15" eb="17">
      <t>カイシャ</t>
    </rPh>
    <rPh sb="18" eb="20">
      <t>デンワ</t>
    </rPh>
    <rPh sb="20" eb="22">
      <t>バンゴウ</t>
    </rPh>
    <rPh sb="23" eb="25">
      <t>キサイ</t>
    </rPh>
    <phoneticPr fontId="2"/>
  </si>
  <si>
    <t>申込者名</t>
    <rPh sb="0" eb="3">
      <t>モウシコミシャ</t>
    </rPh>
    <rPh sb="3" eb="4">
      <t>メイ</t>
    </rPh>
    <phoneticPr fontId="2"/>
  </si>
  <si>
    <r>
      <t xml:space="preserve">振込先
　銀行名　　北海道銀行
　支店名　　白石支店
　口座番号　普通預金　0672028
　口座名　　一般社団法人 北海道LPガス協会 教育事務所口
　　　　　　ｼｬ)ﾎｯｶｲﾄﾞｳｴﾙﾋﾟｰｶﾞｽｷｮｳｶｲｷｮｳｲｸｼﾞﾑｼｮｸﾁ
※ </t>
    </r>
    <r>
      <rPr>
        <u/>
        <sz val="10"/>
        <rFont val="ＭＳ ゴシック"/>
        <family val="3"/>
        <charset val="128"/>
      </rPr>
      <t>振込受取書</t>
    </r>
    <r>
      <rPr>
        <sz val="10"/>
        <rFont val="ＭＳ ゴシック"/>
        <family val="3"/>
        <charset val="128"/>
      </rPr>
      <t>のコピーを貼付してください。
　　・ご依頼人、振込日、振込先、振込金額がわかるもの
　　・銀行発行の領収書
　　　ＡＴＭ(お取引明細・ご利用控)
　　　電子取引(ＩＢ・ＦＢ・ＥＢ)の振込画面を
　　　印刷したもの
※ 「振込金受取書」は大切に保管して下さい。
※ 振込手数料は申込者のご負担となります
※ 商品お渡し後の返本は行っておりません。
※ 書籍の改訂がございます。本用紙の最新版をお使いください。
※ 書籍の販売については、レシート
  （簡易インボイス・適格簡易請求書）のみの発行となります。
※ 日中連絡が取れる電話番号の記載をお願いします。
送付・ＦＡＸ先
　一般社団法人　北海道ＬＰガス協会
　〒003-0013　札幌市白石区中央３条３丁目１－４０
　TEL：011-812-6411　FAX：011-842-1586</t>
    </r>
    <rPh sb="0" eb="3">
      <t>フリコミサキ</t>
    </rPh>
    <rPh sb="69" eb="71">
      <t>キョウイク</t>
    </rPh>
    <rPh sb="71" eb="74">
      <t>ジムショ</t>
    </rPh>
    <rPh sb="74" eb="75">
      <t>クチ</t>
    </rPh>
    <rPh sb="188" eb="192">
      <t>トリヒキメイサイ</t>
    </rPh>
    <rPh sb="194" eb="197">
      <t>リヨウヒカ</t>
    </rPh>
    <rPh sb="202" eb="206">
      <t>デンシトリヒキ</t>
    </rPh>
    <rPh sb="217" eb="221">
      <t>フリコミガメン</t>
    </rPh>
    <rPh sb="226" eb="228">
      <t>インサツ</t>
    </rPh>
    <rPh sb="238" eb="239">
      <t>キン</t>
    </rPh>
    <rPh sb="279" eb="281">
      <t>ショウヒン</t>
    </rPh>
    <rPh sb="282" eb="283">
      <t>ワタ</t>
    </rPh>
    <rPh sb="284" eb="285">
      <t>ゴ</t>
    </rPh>
    <rPh sb="286" eb="288">
      <t>ヘンポン</t>
    </rPh>
    <rPh sb="289" eb="290">
      <t>オコナ</t>
    </rPh>
    <rPh sb="301" eb="303">
      <t>ショセキ</t>
    </rPh>
    <rPh sb="304" eb="306">
      <t>カイテイ</t>
    </rPh>
    <rPh sb="313" eb="314">
      <t>ホン</t>
    </rPh>
    <rPh sb="314" eb="316">
      <t>ヨウシ</t>
    </rPh>
    <rPh sb="317" eb="320">
      <t>サイシンバン</t>
    </rPh>
    <rPh sb="322" eb="323">
      <t>ツカ</t>
    </rPh>
    <rPh sb="381" eb="383">
      <t>ニッチュウ</t>
    </rPh>
    <rPh sb="383" eb="385">
      <t>レンラク</t>
    </rPh>
    <rPh sb="386" eb="387">
      <t>ト</t>
    </rPh>
    <rPh sb="389" eb="391">
      <t>デンワ</t>
    </rPh>
    <rPh sb="391" eb="393">
      <t>バンゴウ</t>
    </rPh>
    <rPh sb="394" eb="396">
      <t>キサイ</t>
    </rPh>
    <rPh sb="398" eb="399">
      <t>ネガ</t>
    </rPh>
    <phoneticPr fontId="2"/>
  </si>
  <si>
    <t>送料が含まれているかご確認ください</t>
    <rPh sb="0" eb="2">
      <t>ソウリョウ</t>
    </rPh>
    <rPh sb="3" eb="4">
      <t>フク</t>
    </rPh>
    <rPh sb="11" eb="13">
      <t>カクニン</t>
    </rPh>
    <phoneticPr fontId="2"/>
  </si>
  <si>
    <t>R06.07
6次</t>
    <phoneticPr fontId="1"/>
  </si>
  <si>
    <t>R06.07　第6次改訂版</t>
    <rPh sb="7" eb="8">
      <t>ダイ</t>
    </rPh>
    <rPh sb="12" eb="13">
      <t>バン</t>
    </rPh>
    <phoneticPr fontId="2"/>
  </si>
  <si>
    <t>※改訂前をご希望の方はご連絡ください。</t>
    <rPh sb="1" eb="4">
      <t>カイテイマエ</t>
    </rPh>
    <rPh sb="6" eb="8">
      <t>キボウ</t>
    </rPh>
    <rPh sb="9" eb="10">
      <t>カタ</t>
    </rPh>
    <rPh sb="12" eb="14">
      <t>レンラク</t>
    </rPh>
    <phoneticPr fontId="2"/>
  </si>
  <si>
    <t>よくわかる基礎計算問題の解き方
二販・業代・設備士用
R07.02発行　4次改訂版
２,２８０円</t>
    <rPh sb="5" eb="7">
      <t>キソ</t>
    </rPh>
    <rPh sb="16" eb="18">
      <t>ニハン</t>
    </rPh>
    <rPh sb="19" eb="20">
      <t>ギョウ</t>
    </rPh>
    <rPh sb="20" eb="21">
      <t>ダイ</t>
    </rPh>
    <rPh sb="22" eb="25">
      <t>セツビシ</t>
    </rPh>
    <rPh sb="38" eb="41">
      <t>カイテイバン</t>
    </rPh>
    <phoneticPr fontId="1"/>
  </si>
  <si>
    <t>R07.02
6次</t>
    <phoneticPr fontId="1"/>
  </si>
  <si>
    <t>R07.02　第6次改訂版</t>
    <rPh sb="7" eb="8">
      <t>ダイ</t>
    </rPh>
    <rPh sb="12" eb="13">
      <t>バン</t>
    </rPh>
    <phoneticPr fontId="2"/>
  </si>
  <si>
    <t>R07.02　第4次改訂版</t>
    <rPh sb="7" eb="8">
      <t>ダイ</t>
    </rPh>
    <rPh sb="12" eb="13">
      <t>バン</t>
    </rPh>
    <phoneticPr fontId="2"/>
  </si>
  <si>
    <t>高圧ガス保安法(全冊)</t>
    <rPh sb="0" eb="2">
      <t>コウアツ</t>
    </rPh>
    <rPh sb="4" eb="6">
      <t>ホアン</t>
    </rPh>
    <rPh sb="6" eb="7">
      <t>ホウ</t>
    </rPh>
    <rPh sb="8" eb="9">
      <t>ゼン</t>
    </rPh>
    <rPh sb="9" eb="10">
      <t>サツ</t>
    </rPh>
    <phoneticPr fontId="2"/>
  </si>
  <si>
    <t>高圧ガス保安法(分冊)</t>
    <rPh sb="0" eb="2">
      <t>コウアツ</t>
    </rPh>
    <rPh sb="4" eb="6">
      <t>ホアン</t>
    </rPh>
    <rPh sb="6" eb="7">
      <t>ホウ</t>
    </rPh>
    <rPh sb="8" eb="9">
      <t>ブン</t>
    </rPh>
    <rPh sb="9" eb="10">
      <t>サツ</t>
    </rPh>
    <phoneticPr fontId="2"/>
  </si>
  <si>
    <t>　協会にて直接購入される場合以外は、送料がかかります。
　表中の送料は、各講習会で書籍一式を購入した場合です。
　送付冊数により送料が変わります。詳しくは協会にお問い合わせ下さい。</t>
    <rPh sb="1" eb="3">
      <t>キョウカイ</t>
    </rPh>
    <rPh sb="5" eb="7">
      <t>チョクセツ</t>
    </rPh>
    <rPh sb="7" eb="9">
      <t>コウニュウ</t>
    </rPh>
    <rPh sb="12" eb="14">
      <t>バアイ</t>
    </rPh>
    <rPh sb="14" eb="16">
      <t>イガイ</t>
    </rPh>
    <rPh sb="18" eb="20">
      <t>ソウリョウ</t>
    </rPh>
    <rPh sb="36" eb="37">
      <t>カク</t>
    </rPh>
    <rPh sb="57" eb="59">
      <t>ソウフ</t>
    </rPh>
    <rPh sb="59" eb="61">
      <t>サッスウ</t>
    </rPh>
    <rPh sb="67" eb="68">
      <t>カ</t>
    </rPh>
    <rPh sb="73" eb="74">
      <t>クワ</t>
    </rPh>
    <rPh sb="81" eb="82">
      <t>ト</t>
    </rPh>
    <rPh sb="83" eb="84">
      <t>ア</t>
    </rPh>
    <rPh sb="86" eb="87">
      <t>クダ</t>
    </rPh>
    <phoneticPr fontId="1"/>
  </si>
  <si>
    <t>合　　　計</t>
    <phoneticPr fontId="2"/>
  </si>
  <si>
    <t xml:space="preserve"> 送　料　10冊以上の購入を希望の場合は、協会に確認してください</t>
    <rPh sb="1" eb="2">
      <t>ソウ</t>
    </rPh>
    <rPh sb="3" eb="4">
      <t>リョウ</t>
    </rPh>
    <rPh sb="7" eb="8">
      <t>サツ</t>
    </rPh>
    <rPh sb="8" eb="10">
      <t>イジョウ</t>
    </rPh>
    <rPh sb="11" eb="13">
      <t>コウニュウ</t>
    </rPh>
    <rPh sb="14" eb="16">
      <t>キボウ</t>
    </rPh>
    <rPh sb="17" eb="19">
      <t>バアイ</t>
    </rPh>
    <rPh sb="21" eb="23">
      <t>キョウカイ</t>
    </rPh>
    <rPh sb="24" eb="26">
      <t>カクニン</t>
    </rPh>
    <phoneticPr fontId="1"/>
  </si>
  <si>
    <t>単価(税込)</t>
    <rPh sb="0" eb="2">
      <t>タンカ</t>
    </rPh>
    <rPh sb="3" eb="5">
      <t>ゼイコ</t>
    </rPh>
    <phoneticPr fontId="2"/>
  </si>
  <si>
    <t>R07.11　第23次改訂版</t>
    <rPh sb="7" eb="8">
      <t>ダイ</t>
    </rPh>
    <rPh sb="13" eb="14">
      <t>バン</t>
    </rPh>
    <phoneticPr fontId="2"/>
  </si>
  <si>
    <t>R07.11　第21次改訂版</t>
    <rPh sb="7" eb="8">
      <t>ダイ</t>
    </rPh>
    <rPh sb="13" eb="14">
      <t>バン</t>
    </rPh>
    <phoneticPr fontId="2"/>
  </si>
  <si>
    <t>R07.11　第40次改訂版</t>
    <rPh sb="7" eb="8">
      <t>ダイ</t>
    </rPh>
    <rPh sb="13" eb="14">
      <t>バン</t>
    </rPh>
    <phoneticPr fontId="2"/>
  </si>
  <si>
    <t>R07.11　第6次改訂版</t>
    <rPh sb="7" eb="8">
      <t>ダイ</t>
    </rPh>
    <rPh sb="12" eb="13">
      <t>バン</t>
    </rPh>
    <phoneticPr fontId="2"/>
  </si>
  <si>
    <t>R07.11　第4次改訂版</t>
    <rPh sb="7" eb="8">
      <t>ダイ</t>
    </rPh>
    <rPh sb="9" eb="10">
      <t>ジ</t>
    </rPh>
    <rPh sb="10" eb="13">
      <t>カイテイバン</t>
    </rPh>
    <phoneticPr fontId="2"/>
  </si>
  <si>
    <t>R07.11　第5次改訂版</t>
    <rPh sb="7" eb="8">
      <t>ダイ</t>
    </rPh>
    <rPh sb="9" eb="10">
      <t>ジ</t>
    </rPh>
    <rPh sb="10" eb="13">
      <t>カイテイバン</t>
    </rPh>
    <phoneticPr fontId="2"/>
  </si>
  <si>
    <t>R07.11</t>
    <phoneticPr fontId="1"/>
  </si>
  <si>
    <t>23次</t>
    <rPh sb="2" eb="3">
      <t>ジ</t>
    </rPh>
    <phoneticPr fontId="1"/>
  </si>
  <si>
    <t>21次</t>
    <phoneticPr fontId="1"/>
  </si>
  <si>
    <t>40次</t>
    <phoneticPr fontId="1"/>
  </si>
  <si>
    <t>R07.11
6次</t>
    <phoneticPr fontId="1"/>
  </si>
  <si>
    <t>R07.11
4次</t>
    <phoneticPr fontId="1"/>
  </si>
  <si>
    <t>R07.11
5次</t>
    <rPh sb="8" eb="9">
      <t>ジ</t>
    </rPh>
    <phoneticPr fontId="1"/>
  </si>
  <si>
    <t>令和8年3月</t>
    <rPh sb="0" eb="2">
      <t>レイワ</t>
    </rPh>
    <rPh sb="3" eb="4">
      <t>ネン</t>
    </rPh>
    <phoneticPr fontId="1"/>
  </si>
  <si>
    <t>R08.04</t>
    <phoneticPr fontId="1"/>
  </si>
  <si>
    <t>R08.04
発刊予定</t>
    <rPh sb="7" eb="9">
      <t>ハッカン</t>
    </rPh>
    <rPh sb="9" eb="11">
      <t>ヨテイ</t>
    </rPh>
    <phoneticPr fontId="1"/>
  </si>
  <si>
    <t>R08.04
発刊予定</t>
    <phoneticPr fontId="1"/>
  </si>
  <si>
    <t>R08.04　</t>
    <phoneticPr fontId="2"/>
  </si>
  <si>
    <t>改定予定</t>
    <rPh sb="0" eb="2">
      <t>カイテイ</t>
    </rPh>
    <rPh sb="2" eb="4">
      <t>ヨテイ</t>
    </rPh>
    <phoneticPr fontId="2"/>
  </si>
  <si>
    <t>R08.04
2次</t>
    <rPh sb="8" eb="9">
      <t>ジ</t>
    </rPh>
    <phoneticPr fontId="1"/>
  </si>
  <si>
    <t>R08.04
5次</t>
    <phoneticPr fontId="1"/>
  </si>
  <si>
    <t>R08.04
6次</t>
    <phoneticPr fontId="1"/>
  </si>
  <si>
    <t>R08.03
4次</t>
    <phoneticPr fontId="1"/>
  </si>
  <si>
    <t>R08.04　第2次改訂版</t>
    <rPh sb="7" eb="8">
      <t>ダイ</t>
    </rPh>
    <rPh sb="9" eb="10">
      <t>ジ</t>
    </rPh>
    <rPh sb="10" eb="13">
      <t>カイテイバン</t>
    </rPh>
    <phoneticPr fontId="1"/>
  </si>
  <si>
    <t>R08.04　第5次改訂版</t>
    <rPh sb="7" eb="8">
      <t>ダイ</t>
    </rPh>
    <rPh sb="12" eb="13">
      <t>バン</t>
    </rPh>
    <phoneticPr fontId="2"/>
  </si>
  <si>
    <t>R08.04　第6次改訂版</t>
    <rPh sb="7" eb="8">
      <t>ダイ</t>
    </rPh>
    <rPh sb="12" eb="13">
      <t>バン</t>
    </rPh>
    <phoneticPr fontId="2"/>
  </si>
  <si>
    <t>R08.04　第4次改訂版</t>
    <rPh sb="7" eb="8">
      <t>ダイ</t>
    </rPh>
    <rPh sb="12" eb="13">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</si>
</sst>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DBNum3][$-411]#,##0"/>
  </numFmts>
  <fonts count="37"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16"/>
      <name val="ＭＳ Ｐゴシック"/>
      <family val="3"/>
      <charset val="128"/>
    </font>
    <font>
      <b/>
      <sz val="11"/>
      <name val="ＭＳ Ｐゴシック"/>
      <family val="3"/>
      <charset val="128"/>
    </font>
    <font>
      <sz val="12"/>
      <name val="ＭＳ Ｐゴシック"/>
      <family val="3"/>
      <charset val="128"/>
    </font>
    <font>
      <sz val="1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9"/>
      <name val="ＭＳ Ｐゴシック"/>
      <family val="3"/>
      <charset val="128"/>
      <scheme val="minor"/>
    </font>
    <font>
      <sz val="8"/>
      <name val="ＭＳ Ｐゴシック"/>
      <family val="3"/>
      <charset val="128"/>
      <scheme val="minor"/>
    </font>
    <font>
      <sz val="14"/>
      <name val="ＭＳ Ｐゴシック"/>
      <family val="3"/>
      <charset val="128"/>
      <scheme val="minor"/>
    </font>
    <font>
      <sz val="8"/>
      <color theme="1"/>
      <name val="ＭＳ Ｐゴシック"/>
      <family val="3"/>
      <charset val="128"/>
      <scheme val="minor"/>
    </font>
    <font>
      <sz val="18"/>
      <color theme="1"/>
      <name val="ＭＳ Ｐゴシック"/>
      <family val="3"/>
      <charset val="128"/>
      <scheme val="minor"/>
    </font>
    <font>
      <b/>
      <sz val="16"/>
      <name val="ＭＳ Ｐゴシック"/>
      <family val="3"/>
      <charset val="128"/>
    </font>
    <font>
      <b/>
      <sz val="14"/>
      <name val="ＭＳ Ｐゴシック"/>
      <family val="3"/>
      <charset val="128"/>
    </font>
    <font>
      <sz val="9"/>
      <name val="ＭＳ Ｐゴシック"/>
      <family val="3"/>
      <charset val="128"/>
    </font>
    <font>
      <u/>
      <sz val="11"/>
      <name val="ＭＳ ゴシック"/>
      <family val="3"/>
      <charset val="128"/>
    </font>
    <font>
      <b/>
      <u/>
      <sz val="16"/>
      <name val="ＭＳ Ｐゴシック"/>
      <family val="3"/>
      <charset val="128"/>
    </font>
    <font>
      <sz val="10"/>
      <name val="ＭＳ Ｐゴシック"/>
      <family val="3"/>
      <charset val="128"/>
    </font>
    <font>
      <b/>
      <sz val="11"/>
      <name val="ＭＳ ゴシック"/>
      <family val="3"/>
      <charset val="128"/>
    </font>
    <font>
      <sz val="26"/>
      <name val="ＭＳ Ｐゴシック"/>
      <family val="3"/>
      <charset val="128"/>
    </font>
    <font>
      <sz val="18"/>
      <name val="ＭＳ Ｐゴシック"/>
      <family val="3"/>
      <charset val="128"/>
    </font>
    <font>
      <sz val="28"/>
      <name val="ＭＳ Ｐゴシック"/>
      <family val="3"/>
      <charset val="128"/>
    </font>
    <font>
      <sz val="20"/>
      <name val="ＭＳ Ｐゴシック"/>
      <family val="3"/>
      <charset val="128"/>
    </font>
    <font>
      <sz val="10"/>
      <name val="ＭＳ ゴシック"/>
      <family val="3"/>
      <charset val="128"/>
    </font>
    <font>
      <u/>
      <sz val="10"/>
      <name val="ＭＳ ゴシック"/>
      <family val="3"/>
      <charset val="128"/>
    </font>
    <font>
      <b/>
      <sz val="9"/>
      <name val="ＭＳ Ｐゴシック"/>
      <family val="3"/>
      <charset val="128"/>
    </font>
    <font>
      <b/>
      <sz val="14"/>
      <color rgb="FFFF0000"/>
      <name val="ＭＳ Ｐゴシック"/>
      <family val="3"/>
      <charset val="128"/>
    </font>
    <font>
      <sz val="11"/>
      <color rgb="FFFF0000"/>
      <name val="ＭＳ Ｐゴシック"/>
      <family val="3"/>
      <charset val="128"/>
    </font>
    <font>
      <b/>
      <sz val="10"/>
      <name val="ＭＳ Ｐゴシック"/>
      <family val="3"/>
      <charset val="128"/>
    </font>
    <font>
      <sz val="12"/>
      <color theme="0"/>
      <name val="ＭＳ Ｐゴシック"/>
      <family val="3"/>
      <charset val="128"/>
    </font>
    <font>
      <sz val="9"/>
      <color rgb="FFFF0000"/>
      <name val="ＭＳ Ｐゴシック"/>
      <family val="3"/>
      <charset val="128"/>
      <scheme val="minor"/>
    </font>
    <font>
      <sz val="8"/>
      <color rgb="FFFF0000"/>
      <name val="ＭＳ Ｐゴシック"/>
      <family val="3"/>
      <charset val="128"/>
      <scheme val="minor"/>
    </font>
  </fonts>
  <fills count="3">
    <fill>
      <patternFill patternType="none"/>
    </fill>
    <fill>
      <patternFill patternType="gray125"/>
    </fill>
    <fill>
      <patternFill patternType="darkGray">
        <fgColor theme="9" tint="0.59996337778862885"/>
        <bgColor theme="0"/>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Dashed">
        <color indexed="64"/>
      </left>
      <right/>
      <top/>
      <bottom/>
      <diagonal/>
    </border>
    <border>
      <left/>
      <right/>
      <top style="mediumDashed">
        <color indexed="64"/>
      </top>
      <bottom/>
      <diagonal/>
    </border>
    <border>
      <left style="mediumDashed">
        <color indexed="64"/>
      </left>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style="mediumDashed">
        <color indexed="64"/>
      </top>
      <bottom/>
      <diagonal/>
    </border>
    <border>
      <left/>
      <right style="mediumDashed">
        <color indexed="64"/>
      </right>
      <top/>
      <bottom/>
      <diagonal/>
    </border>
    <border>
      <left/>
      <right style="mediumDashed">
        <color indexed="64"/>
      </right>
      <top/>
      <bottom style="medium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style="double">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hair">
        <color indexed="64"/>
      </left>
      <right style="double">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medium">
        <color indexed="64"/>
      </left>
      <right style="hair">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diagonal/>
    </border>
    <border>
      <left style="double">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right style="double">
        <color indexed="64"/>
      </right>
      <top/>
      <bottom/>
      <diagonal/>
    </border>
    <border>
      <left/>
      <right style="double">
        <color indexed="64"/>
      </right>
      <top style="thin">
        <color indexed="64"/>
      </top>
      <bottom/>
      <diagonal/>
    </border>
    <border>
      <left style="thin">
        <color indexed="64"/>
      </left>
      <right style="medium">
        <color indexed="64"/>
      </right>
      <top style="thin">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hair">
        <color indexed="64"/>
      </right>
      <top/>
      <bottom style="thin">
        <color indexed="64"/>
      </bottom>
      <diagonal/>
    </border>
    <border>
      <left style="thin">
        <color indexed="64"/>
      </left>
      <right style="hair">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2">
    <xf numFmtId="0" fontId="0" fillId="0" borderId="0">
      <alignment vertical="center"/>
    </xf>
    <xf numFmtId="0" fontId="3" fillId="0" borderId="0"/>
  </cellStyleXfs>
  <cellXfs count="272">
    <xf numFmtId="0" fontId="0" fillId="0" borderId="0" xfId="0">
      <alignment vertical="center"/>
    </xf>
    <xf numFmtId="0" fontId="3" fillId="0" borderId="0" xfId="1" applyAlignment="1">
      <alignment vertical="center"/>
    </xf>
    <xf numFmtId="0" fontId="5" fillId="0" borderId="13" xfId="1" applyFont="1" applyBorder="1" applyAlignment="1">
      <alignment horizontal="center" vertical="center"/>
    </xf>
    <xf numFmtId="0" fontId="6" fillId="0" borderId="0" xfId="1" applyFont="1" applyAlignment="1">
      <alignment vertical="center"/>
    </xf>
    <xf numFmtId="0" fontId="3" fillId="0" borderId="1" xfId="1" applyBorder="1" applyAlignment="1" applyProtection="1">
      <alignment horizontal="center" vertical="center"/>
      <protection locked="0"/>
    </xf>
    <xf numFmtId="0" fontId="3" fillId="0" borderId="1" xfId="1" applyBorder="1" applyAlignment="1">
      <alignment vertical="center"/>
    </xf>
    <xf numFmtId="176" fontId="3" fillId="0" borderId="1" xfId="1" applyNumberFormat="1" applyBorder="1" applyAlignment="1">
      <alignment vertical="center"/>
    </xf>
    <xf numFmtId="176" fontId="3" fillId="0" borderId="15" xfId="1" applyNumberFormat="1" applyBorder="1" applyAlignment="1" applyProtection="1">
      <alignment horizontal="right" vertical="center"/>
      <protection locked="0"/>
    </xf>
    <xf numFmtId="176" fontId="3" fillId="0" borderId="4" xfId="1" applyNumberFormat="1" applyBorder="1" applyAlignment="1">
      <alignment horizontal="right" vertical="center"/>
    </xf>
    <xf numFmtId="0" fontId="3" fillId="0" borderId="14" xfId="1" applyBorder="1" applyAlignment="1">
      <alignment vertical="center"/>
    </xf>
    <xf numFmtId="0" fontId="3" fillId="0" borderId="10" xfId="1" applyBorder="1" applyAlignment="1">
      <alignment vertical="center"/>
    </xf>
    <xf numFmtId="0" fontId="3" fillId="0" borderId="12" xfId="1" applyBorder="1" applyAlignment="1">
      <alignment vertical="center"/>
    </xf>
    <xf numFmtId="0" fontId="8" fillId="0" borderId="0" xfId="0" applyFont="1">
      <alignment vertical="center"/>
    </xf>
    <xf numFmtId="0" fontId="8" fillId="0" borderId="8" xfId="0" applyFont="1" applyBorder="1">
      <alignment vertical="center"/>
    </xf>
    <xf numFmtId="0" fontId="8" fillId="0" borderId="32" xfId="0" applyFont="1" applyBorder="1">
      <alignment vertical="center"/>
    </xf>
    <xf numFmtId="177" fontId="10" fillId="2" borderId="1" xfId="0" applyNumberFormat="1" applyFont="1" applyFill="1" applyBorder="1" applyAlignment="1">
      <alignment horizontal="right" vertical="center"/>
    </xf>
    <xf numFmtId="177" fontId="10" fillId="2" borderId="33" xfId="0" applyNumberFormat="1" applyFont="1" applyFill="1" applyBorder="1" applyAlignment="1">
      <alignment horizontal="right" vertical="center"/>
    </xf>
    <xf numFmtId="177" fontId="10" fillId="2" borderId="34" xfId="0" applyNumberFormat="1" applyFont="1" applyFill="1" applyBorder="1" applyAlignment="1">
      <alignment horizontal="right" vertical="center"/>
    </xf>
    <xf numFmtId="177" fontId="10" fillId="2" borderId="36" xfId="0" applyNumberFormat="1" applyFont="1" applyFill="1" applyBorder="1" applyAlignment="1">
      <alignment horizontal="right" vertical="center"/>
    </xf>
    <xf numFmtId="177" fontId="10" fillId="2" borderId="37" xfId="0" applyNumberFormat="1" applyFont="1" applyFill="1" applyBorder="1" applyAlignment="1">
      <alignment horizontal="right" vertical="center"/>
    </xf>
    <xf numFmtId="177" fontId="10" fillId="2" borderId="14" xfId="0" applyNumberFormat="1" applyFont="1" applyFill="1" applyBorder="1" applyAlignment="1">
      <alignment horizontal="right" vertical="center"/>
    </xf>
    <xf numFmtId="49" fontId="10" fillId="2" borderId="10" xfId="0" applyNumberFormat="1" applyFont="1" applyFill="1" applyBorder="1">
      <alignment vertical="center"/>
    </xf>
    <xf numFmtId="177" fontId="10" fillId="0" borderId="1" xfId="0" applyNumberFormat="1" applyFont="1" applyBorder="1" applyAlignment="1">
      <alignment horizontal="right" vertical="center"/>
    </xf>
    <xf numFmtId="177" fontId="10" fillId="0" borderId="33" xfId="0" applyNumberFormat="1" applyFont="1" applyBorder="1" applyAlignment="1">
      <alignment horizontal="right" vertical="center"/>
    </xf>
    <xf numFmtId="177" fontId="10" fillId="0" borderId="34" xfId="0" applyNumberFormat="1" applyFont="1" applyBorder="1" applyAlignment="1">
      <alignment horizontal="right" vertical="center"/>
    </xf>
    <xf numFmtId="177" fontId="10" fillId="0" borderId="36" xfId="0" applyNumberFormat="1" applyFont="1" applyBorder="1" applyAlignment="1">
      <alignment horizontal="right" vertical="center"/>
    </xf>
    <xf numFmtId="177" fontId="10" fillId="0" borderId="37" xfId="0" applyNumberFormat="1" applyFont="1" applyBorder="1" applyAlignment="1">
      <alignment horizontal="right" vertical="center"/>
    </xf>
    <xf numFmtId="177" fontId="10" fillId="0" borderId="14" xfId="0" applyNumberFormat="1" applyFont="1" applyBorder="1" applyAlignment="1">
      <alignment horizontal="right" vertical="center"/>
    </xf>
    <xf numFmtId="49" fontId="10" fillId="0" borderId="10" xfId="0" applyNumberFormat="1" applyFont="1" applyBorder="1">
      <alignment vertical="center"/>
    </xf>
    <xf numFmtId="177" fontId="10" fillId="2" borderId="14" xfId="0" applyNumberFormat="1" applyFont="1" applyFill="1" applyBorder="1">
      <alignment vertical="center"/>
    </xf>
    <xf numFmtId="177" fontId="10" fillId="2" borderId="34" xfId="0" applyNumberFormat="1" applyFont="1" applyFill="1" applyBorder="1">
      <alignment vertical="center"/>
    </xf>
    <xf numFmtId="177" fontId="10" fillId="2" borderId="36" xfId="0" applyNumberFormat="1" applyFont="1" applyFill="1" applyBorder="1">
      <alignment vertical="center"/>
    </xf>
    <xf numFmtId="177" fontId="14" fillId="2" borderId="38" xfId="0" applyNumberFormat="1" applyFont="1" applyFill="1" applyBorder="1">
      <alignment vertical="center"/>
    </xf>
    <xf numFmtId="49" fontId="10" fillId="2" borderId="10" xfId="0" applyNumberFormat="1" applyFont="1" applyFill="1" applyBorder="1" applyAlignment="1">
      <alignment vertical="center" wrapText="1"/>
    </xf>
    <xf numFmtId="49" fontId="10" fillId="0" borderId="10" xfId="0" applyNumberFormat="1" applyFont="1" applyBorder="1" applyAlignment="1">
      <alignment vertical="center" wrapText="1"/>
    </xf>
    <xf numFmtId="177" fontId="10" fillId="2" borderId="34" xfId="0" applyNumberFormat="1" applyFont="1" applyFill="1" applyBorder="1" applyAlignment="1">
      <alignment horizontal="right" vertical="center" wrapText="1"/>
    </xf>
    <xf numFmtId="177" fontId="12" fillId="2" borderId="1" xfId="0" applyNumberFormat="1" applyFont="1" applyFill="1" applyBorder="1" applyAlignment="1">
      <alignment horizontal="right" vertical="center" wrapText="1"/>
    </xf>
    <xf numFmtId="177" fontId="10" fillId="0" borderId="34" xfId="0" applyNumberFormat="1" applyFont="1" applyBorder="1" applyAlignment="1">
      <alignment horizontal="right" vertical="center" wrapText="1"/>
    </xf>
    <xf numFmtId="177" fontId="12" fillId="0" borderId="1" xfId="0" applyNumberFormat="1" applyFont="1" applyBorder="1" applyAlignment="1">
      <alignment horizontal="right" vertical="center" wrapText="1"/>
    </xf>
    <xf numFmtId="177" fontId="10" fillId="2" borderId="4" xfId="0" applyNumberFormat="1" applyFont="1" applyFill="1" applyBorder="1" applyAlignment="1">
      <alignment horizontal="right" vertical="center"/>
    </xf>
    <xf numFmtId="177" fontId="10" fillId="2" borderId="46" xfId="0" applyNumberFormat="1" applyFont="1" applyFill="1" applyBorder="1" applyAlignment="1">
      <alignment horizontal="right" vertical="center"/>
    </xf>
    <xf numFmtId="177" fontId="10" fillId="2" borderId="49" xfId="0" applyNumberFormat="1" applyFont="1" applyFill="1" applyBorder="1" applyAlignment="1">
      <alignment horizontal="right" vertical="center"/>
    </xf>
    <xf numFmtId="177" fontId="10" fillId="2" borderId="50" xfId="0" applyNumberFormat="1" applyFont="1" applyFill="1" applyBorder="1" applyAlignment="1">
      <alignment horizontal="right" vertical="center"/>
    </xf>
    <xf numFmtId="177" fontId="10" fillId="2" borderId="51" xfId="0" applyNumberFormat="1" applyFont="1" applyFill="1" applyBorder="1" applyAlignment="1">
      <alignment horizontal="right" vertical="center"/>
    </xf>
    <xf numFmtId="49" fontId="10" fillId="2" borderId="8" xfId="0" applyNumberFormat="1" applyFont="1" applyFill="1" applyBorder="1" applyAlignment="1">
      <alignment vertical="center" wrapText="1"/>
    </xf>
    <xf numFmtId="0" fontId="7" fillId="0" borderId="0" xfId="1" applyFont="1" applyAlignment="1">
      <alignment horizontal="left" vertical="center"/>
    </xf>
    <xf numFmtId="0" fontId="3" fillId="0" borderId="13" xfId="1" applyBorder="1" applyAlignment="1">
      <alignment vertical="center"/>
    </xf>
    <xf numFmtId="177" fontId="12" fillId="0" borderId="35" xfId="0" applyNumberFormat="1" applyFont="1" applyBorder="1" applyAlignment="1">
      <alignment horizontal="center" vertical="center" wrapText="1"/>
    </xf>
    <xf numFmtId="177" fontId="12" fillId="2" borderId="35" xfId="0" applyNumberFormat="1" applyFont="1" applyFill="1" applyBorder="1" applyAlignment="1">
      <alignment horizontal="center" vertical="center" wrapText="1"/>
    </xf>
    <xf numFmtId="177" fontId="12" fillId="2" borderId="46" xfId="0" applyNumberFormat="1" applyFont="1" applyFill="1" applyBorder="1" applyAlignment="1">
      <alignment horizontal="center" vertical="center" wrapText="1"/>
    </xf>
    <xf numFmtId="177" fontId="12" fillId="0" borderId="33" xfId="0" applyNumberFormat="1" applyFont="1" applyBorder="1" applyAlignment="1">
      <alignment horizontal="center" vertical="center" wrapText="1"/>
    </xf>
    <xf numFmtId="177" fontId="10" fillId="2" borderId="64" xfId="0" applyNumberFormat="1" applyFont="1" applyFill="1" applyBorder="1" applyAlignment="1">
      <alignment horizontal="right" vertical="center"/>
    </xf>
    <xf numFmtId="177" fontId="10" fillId="0" borderId="41" xfId="0" applyNumberFormat="1" applyFont="1" applyBorder="1" applyAlignment="1">
      <alignment horizontal="right" vertical="center"/>
    </xf>
    <xf numFmtId="177" fontId="12" fillId="2" borderId="48" xfId="0" applyNumberFormat="1" applyFont="1" applyFill="1" applyBorder="1" applyAlignment="1">
      <alignment horizontal="center" vertical="center" wrapText="1"/>
    </xf>
    <xf numFmtId="177" fontId="12" fillId="2" borderId="35" xfId="0" applyNumberFormat="1" applyFont="1" applyFill="1" applyBorder="1" applyAlignment="1">
      <alignment horizontal="right" vertical="center"/>
    </xf>
    <xf numFmtId="177" fontId="12" fillId="0" borderId="35" xfId="0" applyNumberFormat="1" applyFont="1" applyBorder="1" applyAlignment="1">
      <alignment horizontal="right" vertical="center"/>
    </xf>
    <xf numFmtId="0" fontId="3" fillId="0" borderId="0" xfId="1" applyAlignment="1">
      <alignment horizontal="left" vertical="center"/>
    </xf>
    <xf numFmtId="0" fontId="3" fillId="0" borderId="10" xfId="1" applyBorder="1" applyAlignment="1">
      <alignment horizontal="center" vertical="center"/>
    </xf>
    <xf numFmtId="0" fontId="3" fillId="0" borderId="1" xfId="1" applyBorder="1" applyAlignment="1">
      <alignment horizontal="center" vertical="center"/>
    </xf>
    <xf numFmtId="0" fontId="3" fillId="0" borderId="4" xfId="1" applyBorder="1" applyAlignment="1">
      <alignment horizontal="center" vertical="center"/>
    </xf>
    <xf numFmtId="0" fontId="3" fillId="0" borderId="19" xfId="1" applyBorder="1" applyAlignment="1">
      <alignment horizontal="center" vertical="center"/>
    </xf>
    <xf numFmtId="0" fontId="22" fillId="0" borderId="19" xfId="1" applyFont="1" applyBorder="1" applyAlignment="1">
      <alignment horizontal="left" vertical="center" indent="1"/>
    </xf>
    <xf numFmtId="0" fontId="22" fillId="0" borderId="10" xfId="1" applyFont="1" applyBorder="1" applyAlignment="1">
      <alignment horizontal="left" vertical="center" indent="1"/>
    </xf>
    <xf numFmtId="0" fontId="3" fillId="0" borderId="10" xfId="1" applyBorder="1" applyAlignment="1" applyProtection="1">
      <alignment vertical="center" wrapText="1"/>
      <protection locked="0"/>
    </xf>
    <xf numFmtId="0" fontId="3" fillId="0" borderId="22" xfId="1" applyBorder="1" applyAlignment="1">
      <alignment vertical="center"/>
    </xf>
    <xf numFmtId="0" fontId="3" fillId="0" borderId="21" xfId="1" applyBorder="1" applyAlignment="1">
      <alignment vertical="center"/>
    </xf>
    <xf numFmtId="0" fontId="3" fillId="0" borderId="25" xfId="1" applyBorder="1" applyAlignment="1">
      <alignment vertical="center"/>
    </xf>
    <xf numFmtId="0" fontId="3" fillId="0" borderId="20" xfId="1" applyBorder="1" applyAlignment="1">
      <alignment vertical="center"/>
    </xf>
    <xf numFmtId="0" fontId="3" fillId="0" borderId="26" xfId="1" applyBorder="1" applyAlignment="1">
      <alignment vertical="center"/>
    </xf>
    <xf numFmtId="0" fontId="3" fillId="0" borderId="23" xfId="1" applyBorder="1" applyAlignment="1">
      <alignment vertical="center"/>
    </xf>
    <xf numFmtId="0" fontId="3" fillId="0" borderId="24" xfId="1" applyBorder="1" applyAlignment="1">
      <alignment vertical="center"/>
    </xf>
    <xf numFmtId="0" fontId="3" fillId="0" borderId="27" xfId="1" applyBorder="1" applyAlignment="1">
      <alignment vertical="center"/>
    </xf>
    <xf numFmtId="177" fontId="13" fillId="0" borderId="35" xfId="0" applyNumberFormat="1" applyFont="1" applyBorder="1" applyAlignment="1">
      <alignment horizontal="center" vertical="center" wrapText="1"/>
    </xf>
    <xf numFmtId="177" fontId="12" fillId="2" borderId="33" xfId="0" applyNumberFormat="1" applyFont="1" applyFill="1" applyBorder="1" applyAlignment="1">
      <alignment horizontal="center" vertical="center" wrapText="1"/>
    </xf>
    <xf numFmtId="177" fontId="10" fillId="2" borderId="41" xfId="0" applyNumberFormat="1" applyFont="1" applyFill="1" applyBorder="1">
      <alignment vertical="center"/>
    </xf>
    <xf numFmtId="177" fontId="10" fillId="2" borderId="41" xfId="0" applyNumberFormat="1" applyFont="1" applyFill="1" applyBorder="1" applyAlignment="1">
      <alignment horizontal="right" vertical="center"/>
    </xf>
    <xf numFmtId="177" fontId="10" fillId="0" borderId="36" xfId="0" applyNumberFormat="1" applyFont="1" applyBorder="1" applyAlignment="1">
      <alignment horizontal="right" vertical="center" wrapText="1"/>
    </xf>
    <xf numFmtId="177" fontId="10" fillId="2" borderId="36" xfId="0" applyNumberFormat="1" applyFont="1" applyFill="1" applyBorder="1" applyAlignment="1">
      <alignment horizontal="right" vertical="center" wrapText="1"/>
    </xf>
    <xf numFmtId="0" fontId="4" fillId="0" borderId="10" xfId="1" applyFont="1" applyBorder="1" applyAlignment="1" applyProtection="1">
      <alignment horizontal="center" vertical="center" wrapText="1"/>
      <protection locked="0"/>
    </xf>
    <xf numFmtId="0" fontId="10" fillId="0" borderId="0" xfId="0" applyFont="1" applyFill="1" applyBorder="1" applyAlignment="1">
      <alignment vertical="center" wrapText="1"/>
    </xf>
    <xf numFmtId="0" fontId="3" fillId="0" borderId="0" xfId="1" applyAlignment="1">
      <alignment horizontal="left" vertical="center"/>
    </xf>
    <xf numFmtId="0" fontId="12" fillId="2" borderId="14"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2" fillId="0" borderId="14" xfId="0" applyFont="1" applyBorder="1" applyAlignment="1">
      <alignment horizontal="center" vertical="center" wrapText="1"/>
    </xf>
    <xf numFmtId="0" fontId="10" fillId="0" borderId="14" xfId="0" applyFont="1" applyBorder="1" applyAlignment="1">
      <alignment horizontal="center" vertical="center" wrapText="1"/>
    </xf>
    <xf numFmtId="176" fontId="3" fillId="0" borderId="1" xfId="1" applyNumberFormat="1" applyFont="1" applyBorder="1" applyAlignment="1">
      <alignment vertical="center"/>
    </xf>
    <xf numFmtId="0" fontId="32" fillId="0" borderId="0" xfId="1" applyFont="1" applyAlignment="1">
      <alignment horizontal="left" vertical="center"/>
    </xf>
    <xf numFmtId="0" fontId="8" fillId="0" borderId="11" xfId="0" applyFont="1" applyBorder="1" applyAlignment="1">
      <alignment vertical="top"/>
    </xf>
    <xf numFmtId="0" fontId="8" fillId="0" borderId="7" xfId="0" applyFont="1" applyBorder="1" applyAlignment="1">
      <alignment vertical="top"/>
    </xf>
    <xf numFmtId="0" fontId="8" fillId="0" borderId="31" xfId="0" applyFont="1" applyBorder="1" applyAlignment="1">
      <alignment vertical="top"/>
    </xf>
    <xf numFmtId="0" fontId="8" fillId="0" borderId="9" xfId="0" applyFont="1" applyBorder="1" applyAlignment="1">
      <alignment vertical="top"/>
    </xf>
    <xf numFmtId="0" fontId="31" fillId="0" borderId="11" xfId="1" applyFont="1" applyBorder="1" applyAlignment="1">
      <alignment horizontal="right" vertical="center"/>
    </xf>
    <xf numFmtId="0" fontId="31" fillId="0" borderId="11" xfId="1" applyFont="1" applyBorder="1" applyAlignment="1">
      <alignment vertical="center"/>
    </xf>
    <xf numFmtId="0" fontId="33" fillId="0" borderId="13" xfId="1" applyFont="1" applyBorder="1" applyAlignment="1">
      <alignment horizontal="center" vertical="center"/>
    </xf>
    <xf numFmtId="0" fontId="33" fillId="0" borderId="16" xfId="1" applyFont="1" applyBorder="1" applyAlignment="1">
      <alignment horizontal="center" vertical="center"/>
    </xf>
    <xf numFmtId="0" fontId="3" fillId="0" borderId="0" xfId="1" applyAlignment="1">
      <alignment horizontal="left" vertical="center"/>
    </xf>
    <xf numFmtId="177" fontId="10" fillId="2" borderId="18" xfId="0" applyNumberFormat="1" applyFont="1" applyFill="1" applyBorder="1" applyAlignment="1">
      <alignment horizontal="right" vertical="center"/>
    </xf>
    <xf numFmtId="0" fontId="12" fillId="2" borderId="9" xfId="0" applyFont="1" applyFill="1" applyBorder="1" applyAlignment="1">
      <alignment horizontal="center" vertical="center" wrapText="1"/>
    </xf>
    <xf numFmtId="177" fontId="10" fillId="2" borderId="47" xfId="0" applyNumberFormat="1" applyFont="1" applyFill="1" applyBorder="1" applyAlignment="1">
      <alignment horizontal="right" vertical="center"/>
    </xf>
    <xf numFmtId="177" fontId="10" fillId="2" borderId="43" xfId="0" applyNumberFormat="1" applyFont="1" applyFill="1" applyBorder="1" applyAlignment="1">
      <alignment horizontal="right" vertical="center"/>
    </xf>
    <xf numFmtId="176" fontId="3" fillId="0" borderId="4" xfId="1" applyNumberFormat="1" applyFont="1" applyBorder="1" applyAlignment="1">
      <alignment vertical="center"/>
    </xf>
    <xf numFmtId="0" fontId="34" fillId="0" borderId="11" xfId="1" applyFont="1" applyBorder="1" applyAlignment="1">
      <alignment vertical="center"/>
    </xf>
    <xf numFmtId="0" fontId="3" fillId="0" borderId="51" xfId="1" applyBorder="1" applyAlignment="1" applyProtection="1">
      <alignment horizontal="center" vertical="center"/>
      <protection locked="0"/>
    </xf>
    <xf numFmtId="176" fontId="3" fillId="0" borderId="51" xfId="1" applyNumberFormat="1" applyBorder="1" applyAlignment="1">
      <alignment vertical="center"/>
    </xf>
    <xf numFmtId="177" fontId="35" fillId="2" borderId="4" xfId="0" applyNumberFormat="1" applyFont="1" applyFill="1" applyBorder="1" applyAlignment="1">
      <alignment horizontal="center" vertical="center" wrapText="1"/>
    </xf>
    <xf numFmtId="177" fontId="35" fillId="2" borderId="1" xfId="0" applyNumberFormat="1" applyFont="1" applyFill="1" applyBorder="1" applyAlignment="1">
      <alignment horizontal="center" vertical="center" wrapText="1"/>
    </xf>
    <xf numFmtId="177" fontId="35" fillId="0" borderId="1" xfId="0" applyNumberFormat="1" applyFont="1" applyBorder="1" applyAlignment="1">
      <alignment horizontal="center" vertical="center" wrapText="1"/>
    </xf>
    <xf numFmtId="176" fontId="32" fillId="0" borderId="1" xfId="1" applyNumberFormat="1" applyFont="1" applyBorder="1" applyAlignment="1">
      <alignment horizontal="center" vertical="center"/>
    </xf>
    <xf numFmtId="0" fontId="3" fillId="0" borderId="41" xfId="1" applyBorder="1" applyAlignment="1" applyProtection="1">
      <alignment horizontal="center" vertical="center"/>
      <protection locked="0"/>
    </xf>
    <xf numFmtId="176" fontId="3" fillId="0" borderId="41" xfId="1" applyNumberFormat="1" applyBorder="1" applyAlignment="1">
      <alignment vertical="center"/>
    </xf>
    <xf numFmtId="177" fontId="36" fillId="0" borderId="34" xfId="0" applyNumberFormat="1" applyFont="1" applyBorder="1" applyAlignment="1">
      <alignment horizontal="center" vertical="center" wrapText="1"/>
    </xf>
    <xf numFmtId="177" fontId="35" fillId="0" borderId="36" xfId="0" applyNumberFormat="1" applyFont="1" applyBorder="1" applyAlignment="1">
      <alignment horizontal="center" vertical="center" wrapText="1"/>
    </xf>
    <xf numFmtId="0" fontId="11" fillId="0" borderId="0" xfId="0" applyFont="1" applyAlignment="1">
      <alignment horizontal="left" vertical="center" wrapText="1"/>
    </xf>
    <xf numFmtId="0" fontId="11" fillId="0" borderId="5" xfId="0" applyFont="1" applyBorder="1" applyAlignment="1">
      <alignment horizontal="left" vertical="center" wrapText="1"/>
    </xf>
    <xf numFmtId="0" fontId="13" fillId="0" borderId="78" xfId="0" applyFont="1" applyBorder="1" applyAlignment="1">
      <alignment horizontal="center" vertical="center" wrapText="1"/>
    </xf>
    <xf numFmtId="0" fontId="13" fillId="0" borderId="14" xfId="0" applyFont="1" applyBorder="1" applyAlignment="1">
      <alignment horizontal="center" vertical="center" wrapText="1"/>
    </xf>
    <xf numFmtId="177" fontId="13" fillId="2" borderId="78" xfId="0" applyNumberFormat="1" applyFont="1" applyFill="1" applyBorder="1" applyAlignment="1">
      <alignment horizontal="center" vertical="center" wrapText="1"/>
    </xf>
    <xf numFmtId="177" fontId="12" fillId="2" borderId="14" xfId="0" applyNumberFormat="1" applyFont="1" applyFill="1" applyBorder="1" applyAlignment="1">
      <alignment horizontal="center" vertical="center" wrapText="1"/>
    </xf>
    <xf numFmtId="177" fontId="10" fillId="0" borderId="77" xfId="0" applyNumberFormat="1" applyFont="1" applyBorder="1" applyAlignment="1">
      <alignment horizontal="right" vertical="center"/>
    </xf>
    <xf numFmtId="177" fontId="10" fillId="0" borderId="67" xfId="0" applyNumberFormat="1" applyFont="1" applyBorder="1" applyAlignment="1">
      <alignment horizontal="right" vertical="center"/>
    </xf>
    <xf numFmtId="177" fontId="10" fillId="0" borderId="2" xfId="0" applyNumberFormat="1" applyFont="1" applyBorder="1" applyAlignment="1">
      <alignment horizontal="right" vertical="center"/>
    </xf>
    <xf numFmtId="177" fontId="10" fillId="0" borderId="4" xfId="0" applyNumberFormat="1" applyFont="1" applyBorder="1" applyAlignment="1">
      <alignment horizontal="right" vertical="center"/>
    </xf>
    <xf numFmtId="177" fontId="10" fillId="0" borderId="76" xfId="0" applyNumberFormat="1" applyFont="1" applyBorder="1" applyAlignment="1">
      <alignment horizontal="right" vertical="center"/>
    </xf>
    <xf numFmtId="177" fontId="10" fillId="0" borderId="46" xfId="0" applyNumberFormat="1" applyFont="1" applyBorder="1" applyAlignment="1">
      <alignment horizontal="right" vertical="center"/>
    </xf>
    <xf numFmtId="0" fontId="8" fillId="0" borderId="11" xfId="0" applyFont="1" applyBorder="1" applyAlignment="1">
      <alignment horizontal="left" vertical="top" wrapText="1"/>
    </xf>
    <xf numFmtId="177" fontId="10" fillId="0" borderId="74" xfId="0" applyNumberFormat="1" applyFont="1" applyBorder="1" applyAlignment="1">
      <alignment horizontal="right" vertical="center"/>
    </xf>
    <xf numFmtId="177" fontId="10" fillId="0" borderId="75" xfId="0" applyNumberFormat="1" applyFont="1" applyBorder="1" applyAlignment="1">
      <alignment horizontal="right" vertical="center"/>
    </xf>
    <xf numFmtId="177" fontId="35" fillId="0" borderId="2" xfId="0" applyNumberFormat="1" applyFont="1" applyBorder="1" applyAlignment="1">
      <alignment horizontal="center" vertical="center" wrapText="1"/>
    </xf>
    <xf numFmtId="177" fontId="35" fillId="0" borderId="4" xfId="0" applyNumberFormat="1" applyFont="1" applyBorder="1" applyAlignment="1">
      <alignment horizontal="center" vertical="center"/>
    </xf>
    <xf numFmtId="177" fontId="12" fillId="0" borderId="73" xfId="0" applyNumberFormat="1" applyFont="1" applyBorder="1" applyAlignment="1">
      <alignment horizontal="center" vertical="center" wrapText="1"/>
    </xf>
    <xf numFmtId="177" fontId="12" fillId="0" borderId="66" xfId="0" applyNumberFormat="1" applyFont="1" applyBorder="1" applyAlignment="1">
      <alignment horizontal="center" vertical="center" wrapText="1"/>
    </xf>
    <xf numFmtId="0" fontId="12" fillId="0" borderId="71" xfId="0" applyFont="1" applyBorder="1" applyAlignment="1">
      <alignment horizontal="center" vertical="center" wrapText="1"/>
    </xf>
    <xf numFmtId="0" fontId="12" fillId="0" borderId="72" xfId="0" applyFont="1" applyBorder="1" applyAlignment="1">
      <alignment horizontal="center" vertical="center" wrapText="1"/>
    </xf>
    <xf numFmtId="177" fontId="10" fillId="0" borderId="42" xfId="0" applyNumberFormat="1" applyFont="1" applyBorder="1" applyAlignment="1">
      <alignment horizontal="center" vertical="center"/>
    </xf>
    <xf numFmtId="177" fontId="10" fillId="0" borderId="41" xfId="0" applyNumberFormat="1" applyFont="1" applyBorder="1" applyAlignment="1">
      <alignment horizontal="center" vertical="center"/>
    </xf>
    <xf numFmtId="177" fontId="10" fillId="0" borderId="40" xfId="0" applyNumberFormat="1" applyFont="1" applyBorder="1" applyAlignment="1">
      <alignment horizontal="center" vertical="center"/>
    </xf>
    <xf numFmtId="177" fontId="10" fillId="0" borderId="39" xfId="0" applyNumberFormat="1" applyFont="1" applyBorder="1" applyAlignment="1">
      <alignment horizontal="center" vertical="center"/>
    </xf>
    <xf numFmtId="177" fontId="10" fillId="2" borderId="42" xfId="0" applyNumberFormat="1" applyFont="1" applyFill="1" applyBorder="1" applyAlignment="1">
      <alignment horizontal="center" vertical="center"/>
    </xf>
    <xf numFmtId="177" fontId="10" fillId="2" borderId="41" xfId="0" applyNumberFormat="1" applyFont="1" applyFill="1" applyBorder="1" applyAlignment="1">
      <alignment horizontal="center" vertical="center"/>
    </xf>
    <xf numFmtId="177" fontId="10" fillId="2" borderId="40" xfId="0" applyNumberFormat="1" applyFont="1" applyFill="1" applyBorder="1" applyAlignment="1">
      <alignment horizontal="center" vertical="center"/>
    </xf>
    <xf numFmtId="177" fontId="10" fillId="2" borderId="39" xfId="0" applyNumberFormat="1" applyFont="1" applyFill="1" applyBorder="1" applyAlignment="1">
      <alignment horizontal="center" vertical="center"/>
    </xf>
    <xf numFmtId="177" fontId="10" fillId="0" borderId="68" xfId="0" applyNumberFormat="1" applyFont="1" applyBorder="1" applyAlignment="1">
      <alignment horizontal="center" vertical="center"/>
    </xf>
    <xf numFmtId="177" fontId="10" fillId="0" borderId="69" xfId="0" applyNumberFormat="1" applyFont="1" applyBorder="1" applyAlignment="1">
      <alignment horizontal="center" vertical="center"/>
    </xf>
    <xf numFmtId="177" fontId="10" fillId="0" borderId="63" xfId="0" applyNumberFormat="1" applyFont="1" applyBorder="1" applyAlignment="1">
      <alignment horizontal="right" vertical="center"/>
    </xf>
    <xf numFmtId="177" fontId="10" fillId="0" borderId="44" xfId="0" applyNumberFormat="1" applyFont="1" applyBorder="1" applyAlignment="1">
      <alignment horizontal="right" vertical="center"/>
    </xf>
    <xf numFmtId="0" fontId="8" fillId="0" borderId="0" xfId="0" applyFont="1" applyAlignment="1">
      <alignment horizontal="left" vertical="center" wrapText="1" indent="2"/>
    </xf>
    <xf numFmtId="0" fontId="8" fillId="0" borderId="0" xfId="0" applyFont="1" applyAlignment="1">
      <alignment horizontal="left" vertical="center" indent="2"/>
    </xf>
    <xf numFmtId="0" fontId="8" fillId="0" borderId="5" xfId="0" applyFont="1" applyBorder="1" applyAlignment="1">
      <alignment horizontal="left" vertical="center" indent="2"/>
    </xf>
    <xf numFmtId="0" fontId="8" fillId="0" borderId="33" xfId="0" applyFont="1" applyBorder="1" applyAlignment="1">
      <alignment horizontal="center" vertical="center"/>
    </xf>
    <xf numFmtId="0" fontId="8" fillId="0" borderId="37" xfId="0" applyFont="1" applyBorder="1" applyAlignment="1">
      <alignment horizontal="center" vertical="center"/>
    </xf>
    <xf numFmtId="49" fontId="10" fillId="0" borderId="0" xfId="0" applyNumberFormat="1" applyFont="1" applyAlignment="1">
      <alignment horizontal="left" vertical="center" wrapText="1" indent="1"/>
    </xf>
    <xf numFmtId="49" fontId="10" fillId="0" borderId="5" xfId="0" applyNumberFormat="1" applyFont="1" applyBorder="1" applyAlignment="1">
      <alignment horizontal="left" vertical="center" wrapText="1" indent="1"/>
    </xf>
    <xf numFmtId="0" fontId="11" fillId="0" borderId="52" xfId="0" applyFont="1" applyBorder="1" applyAlignment="1">
      <alignment horizontal="center" vertical="top" wrapText="1"/>
    </xf>
    <xf numFmtId="0" fontId="11" fillId="0" borderId="44" xfId="0" applyFont="1" applyBorder="1" applyAlignment="1">
      <alignment horizontal="center" vertical="top" wrapText="1"/>
    </xf>
    <xf numFmtId="0" fontId="11" fillId="0" borderId="37" xfId="0" applyFont="1" applyBorder="1" applyAlignment="1">
      <alignment horizontal="center" vertical="center" wrapText="1"/>
    </xf>
    <xf numFmtId="0" fontId="11" fillId="0" borderId="37" xfId="0" applyFont="1" applyBorder="1" applyAlignment="1">
      <alignment horizontal="center" vertical="center"/>
    </xf>
    <xf numFmtId="0" fontId="8" fillId="0" borderId="33" xfId="0" applyFont="1" applyBorder="1" applyAlignment="1">
      <alignment horizontal="center" vertical="center" wrapText="1"/>
    </xf>
    <xf numFmtId="0" fontId="8" fillId="0" borderId="53" xfId="0" applyFont="1" applyBorder="1" applyAlignment="1">
      <alignment horizontal="center" vertical="center"/>
    </xf>
    <xf numFmtId="0" fontId="11" fillId="0" borderId="60" xfId="0" applyFont="1" applyBorder="1" applyAlignment="1">
      <alignment horizontal="center" vertical="center" wrapText="1"/>
    </xf>
    <xf numFmtId="0" fontId="8" fillId="0" borderId="6" xfId="0" applyFont="1" applyBorder="1" applyAlignment="1">
      <alignment horizontal="left" vertical="center"/>
    </xf>
    <xf numFmtId="0" fontId="8" fillId="0" borderId="11" xfId="0" applyFont="1" applyBorder="1" applyAlignment="1">
      <alignment horizontal="left"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lignment vertical="center"/>
    </xf>
    <xf numFmtId="0" fontId="8" fillId="0" borderId="16" xfId="0" applyFont="1" applyBorder="1">
      <alignment vertical="center"/>
    </xf>
    <xf numFmtId="0" fontId="8" fillId="0" borderId="1" xfId="0" applyFont="1" applyBorder="1" applyAlignment="1">
      <alignment horizontal="center" vertical="center" textRotation="255"/>
    </xf>
    <xf numFmtId="0" fontId="11" fillId="0" borderId="10" xfId="0" applyFont="1" applyBorder="1" applyAlignment="1">
      <alignment horizontal="center" vertical="center"/>
    </xf>
    <xf numFmtId="0" fontId="8" fillId="0" borderId="4" xfId="0" applyFont="1" applyBorder="1" applyAlignment="1">
      <alignment horizontal="center" vertical="center" textRotation="255"/>
    </xf>
    <xf numFmtId="0" fontId="11" fillId="0" borderId="45" xfId="0" applyFont="1" applyBorder="1" applyAlignment="1">
      <alignment horizontal="center" vertical="center" textRotation="255" wrapText="1"/>
    </xf>
    <xf numFmtId="0" fontId="11" fillId="0" borderId="44" xfId="0" applyFont="1" applyBorder="1" applyAlignment="1">
      <alignment horizontal="center" vertical="center" textRotation="255" wrapText="1"/>
    </xf>
    <xf numFmtId="177" fontId="12" fillId="0" borderId="76" xfId="0" applyNumberFormat="1" applyFont="1" applyBorder="1" applyAlignment="1">
      <alignment horizontal="center" vertical="center" wrapText="1"/>
    </xf>
    <xf numFmtId="177" fontId="12" fillId="0" borderId="46" xfId="0" applyNumberFormat="1" applyFont="1" applyBorder="1" applyAlignment="1">
      <alignment horizontal="center" vertical="center" wrapText="1"/>
    </xf>
    <xf numFmtId="177" fontId="10" fillId="0" borderId="70" xfId="0" applyNumberFormat="1" applyFont="1" applyBorder="1" applyAlignment="1">
      <alignment horizontal="right" vertical="center"/>
    </xf>
    <xf numFmtId="177" fontId="10" fillId="0" borderId="65" xfId="0" applyNumberFormat="1" applyFont="1" applyBorder="1" applyAlignment="1">
      <alignment horizontal="right" vertical="center"/>
    </xf>
    <xf numFmtId="0" fontId="8" fillId="0" borderId="0" xfId="0" applyFont="1" applyAlignment="1">
      <alignment horizontal="right" vertical="center"/>
    </xf>
    <xf numFmtId="0" fontId="8" fillId="0" borderId="1" xfId="0" applyFont="1" applyBorder="1" applyAlignment="1">
      <alignment horizontal="center" vertical="center"/>
    </xf>
    <xf numFmtId="0" fontId="8" fillId="0" borderId="13" xfId="0" applyFont="1" applyBorder="1" applyAlignment="1">
      <alignment horizontal="center" vertical="center"/>
    </xf>
    <xf numFmtId="0" fontId="16" fillId="0" borderId="0" xfId="0" applyFont="1" applyAlignment="1">
      <alignment horizontal="center" vertical="center"/>
    </xf>
    <xf numFmtId="0" fontId="8" fillId="0" borderId="14"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5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0" xfId="0" applyFont="1" applyAlignment="1">
      <alignment horizontal="center" vertical="center" wrapText="1"/>
    </xf>
    <xf numFmtId="0" fontId="8" fillId="0" borderId="61"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4" xfId="0" applyFont="1" applyBorder="1" applyAlignment="1">
      <alignment horizontal="center" vertical="center" wrapText="1"/>
    </xf>
    <xf numFmtId="0" fontId="3" fillId="0" borderId="3" xfId="1" applyBorder="1" applyAlignment="1">
      <alignment horizontal="center" vertical="center" textRotation="255"/>
    </xf>
    <xf numFmtId="0" fontId="3" fillId="0" borderId="4" xfId="1" applyBorder="1" applyAlignment="1">
      <alignment horizontal="center" vertical="center" textRotation="255"/>
    </xf>
    <xf numFmtId="0" fontId="3" fillId="0" borderId="10" xfId="1" applyBorder="1" applyAlignment="1">
      <alignment horizontal="center" vertical="center" wrapText="1"/>
    </xf>
    <xf numFmtId="0" fontId="3" fillId="0" borderId="14" xfId="1" applyBorder="1" applyAlignment="1">
      <alignment horizontal="center" vertical="center"/>
    </xf>
    <xf numFmtId="0" fontId="3" fillId="0" borderId="10" xfId="1" applyBorder="1" applyAlignment="1">
      <alignment horizontal="left" vertical="center"/>
    </xf>
    <xf numFmtId="0" fontId="3" fillId="0" borderId="14" xfId="1" applyBorder="1" applyAlignment="1">
      <alignment horizontal="left" vertical="center"/>
    </xf>
    <xf numFmtId="0" fontId="3" fillId="0" borderId="10" xfId="1" applyBorder="1" applyAlignment="1">
      <alignment horizontal="center" vertical="center"/>
    </xf>
    <xf numFmtId="0" fontId="3" fillId="0" borderId="10" xfId="1" applyBorder="1" applyAlignment="1">
      <alignment vertical="center"/>
    </xf>
    <xf numFmtId="0" fontId="3" fillId="0" borderId="12" xfId="1" applyBorder="1" applyAlignment="1">
      <alignment vertical="center"/>
    </xf>
    <xf numFmtId="0" fontId="3" fillId="0" borderId="14" xfId="1" applyBorder="1" applyAlignment="1">
      <alignment vertical="center"/>
    </xf>
    <xf numFmtId="0" fontId="5" fillId="0" borderId="28" xfId="1" applyFont="1" applyBorder="1" applyAlignment="1">
      <alignment horizontal="left" vertical="center"/>
    </xf>
    <xf numFmtId="0" fontId="5" fillId="0" borderId="29" xfId="1" applyFont="1" applyBorder="1" applyAlignment="1">
      <alignment horizontal="left" vertical="center"/>
    </xf>
    <xf numFmtId="0" fontId="5" fillId="0" borderId="30" xfId="1" applyFont="1" applyBorder="1" applyAlignment="1">
      <alignment horizontal="left" vertical="center"/>
    </xf>
    <xf numFmtId="0" fontId="3" fillId="0" borderId="1" xfId="1" applyBorder="1" applyAlignment="1">
      <alignment horizontal="left" vertical="center"/>
    </xf>
    <xf numFmtId="0" fontId="3" fillId="0" borderId="12" xfId="1" applyBorder="1" applyAlignment="1">
      <alignment horizontal="left" vertical="center"/>
    </xf>
    <xf numFmtId="0" fontId="3" fillId="0" borderId="6" xfId="1" applyBorder="1" applyAlignment="1">
      <alignment horizontal="left" vertical="center" wrapText="1"/>
    </xf>
    <xf numFmtId="0" fontId="3" fillId="0" borderId="11" xfId="1" applyBorder="1" applyAlignment="1">
      <alignment horizontal="left" vertical="center" wrapText="1"/>
    </xf>
    <xf numFmtId="0" fontId="3" fillId="0" borderId="7" xfId="1" applyBorder="1" applyAlignment="1">
      <alignment horizontal="left" vertical="center" wrapText="1"/>
    </xf>
    <xf numFmtId="0" fontId="3" fillId="0" borderId="8" xfId="1" applyBorder="1" applyAlignment="1">
      <alignment horizontal="left" vertical="center" wrapText="1"/>
    </xf>
    <xf numFmtId="0" fontId="3" fillId="0" borderId="5" xfId="1" applyBorder="1" applyAlignment="1">
      <alignment horizontal="left" vertical="center" wrapText="1"/>
    </xf>
    <xf numFmtId="0" fontId="3" fillId="0" borderId="9" xfId="1" applyBorder="1" applyAlignment="1">
      <alignment horizontal="left" vertical="center" wrapText="1"/>
    </xf>
    <xf numFmtId="0" fontId="3" fillId="0" borderId="13" xfId="1" applyBorder="1" applyAlignment="1">
      <alignment horizontal="left" vertical="center"/>
    </xf>
    <xf numFmtId="0" fontId="3" fillId="0" borderId="1" xfId="1" applyBorder="1" applyAlignment="1">
      <alignment horizontal="center" vertical="center"/>
    </xf>
    <xf numFmtId="0" fontId="4" fillId="0" borderId="0" xfId="1" applyFont="1" applyAlignment="1">
      <alignment horizontal="center" vertical="center"/>
    </xf>
    <xf numFmtId="0" fontId="3" fillId="0" borderId="0" xfId="1" applyAlignment="1">
      <alignment horizontal="left" vertical="center"/>
    </xf>
    <xf numFmtId="49" fontId="3" fillId="0" borderId="1" xfId="1" applyNumberFormat="1" applyBorder="1" applyAlignment="1">
      <alignment horizontal="left" vertical="center"/>
    </xf>
    <xf numFmtId="0" fontId="3" fillId="0" borderId="4" xfId="1" applyBorder="1" applyAlignment="1">
      <alignment horizontal="left" vertical="center"/>
    </xf>
    <xf numFmtId="49" fontId="3" fillId="0" borderId="4" xfId="1" applyNumberFormat="1" applyBorder="1" applyAlignment="1">
      <alignment horizontal="left" vertical="center"/>
    </xf>
    <xf numFmtId="0" fontId="33" fillId="0" borderId="16" xfId="1" applyFont="1" applyBorder="1" applyAlignment="1">
      <alignment horizontal="center" vertical="center"/>
    </xf>
    <xf numFmtId="0" fontId="33" fillId="0" borderId="17" xfId="1" applyFont="1" applyBorder="1" applyAlignment="1">
      <alignment horizontal="center" vertical="center"/>
    </xf>
    <xf numFmtId="0" fontId="3" fillId="0" borderId="19" xfId="1" applyBorder="1" applyAlignment="1">
      <alignment horizontal="left" vertical="center"/>
    </xf>
    <xf numFmtId="0" fontId="3" fillId="0" borderId="18" xfId="1" applyBorder="1" applyAlignment="1">
      <alignment horizontal="left" vertical="center"/>
    </xf>
    <xf numFmtId="0" fontId="27" fillId="0" borderId="0" xfId="1" applyFont="1" applyAlignment="1">
      <alignment horizontal="center" vertical="center" wrapText="1"/>
    </xf>
    <xf numFmtId="49" fontId="3" fillId="0" borderId="13" xfId="1" applyNumberFormat="1" applyBorder="1" applyAlignment="1">
      <alignment horizontal="left" vertical="center"/>
    </xf>
    <xf numFmtId="49" fontId="3" fillId="0" borderId="6" xfId="1" applyNumberFormat="1" applyBorder="1" applyAlignment="1">
      <alignment vertical="center"/>
    </xf>
    <xf numFmtId="49" fontId="3" fillId="0" borderId="11" xfId="1" applyNumberFormat="1" applyBorder="1" applyAlignment="1">
      <alignment vertical="center"/>
    </xf>
    <xf numFmtId="49" fontId="3" fillId="0" borderId="7" xfId="1" applyNumberFormat="1" applyBorder="1" applyAlignment="1">
      <alignment vertical="center"/>
    </xf>
    <xf numFmtId="49" fontId="3" fillId="0" borderId="8" xfId="1" applyNumberFormat="1" applyBorder="1" applyAlignment="1">
      <alignment vertical="center"/>
    </xf>
    <xf numFmtId="49" fontId="3" fillId="0" borderId="5" xfId="1" applyNumberFormat="1" applyBorder="1" applyAlignment="1">
      <alignment vertical="center"/>
    </xf>
    <xf numFmtId="49" fontId="3" fillId="0" borderId="9" xfId="1" applyNumberFormat="1" applyBorder="1" applyAlignment="1">
      <alignment vertical="center"/>
    </xf>
    <xf numFmtId="0" fontId="3" fillId="0" borderId="2" xfId="1" applyBorder="1" applyAlignment="1">
      <alignment horizontal="center" vertical="center" textRotation="255"/>
    </xf>
    <xf numFmtId="0" fontId="26" fillId="0" borderId="6" xfId="1" applyFont="1" applyBorder="1" applyAlignment="1">
      <alignment horizontal="center" vertical="center" wrapText="1"/>
    </xf>
    <xf numFmtId="0" fontId="26" fillId="0" borderId="11" xfId="1" applyFont="1" applyBorder="1" applyAlignment="1">
      <alignment horizontal="center" vertical="center"/>
    </xf>
    <xf numFmtId="0" fontId="26" fillId="0" borderId="7" xfId="1" applyFont="1" applyBorder="1" applyAlignment="1">
      <alignment horizontal="center" vertical="center"/>
    </xf>
    <xf numFmtId="0" fontId="26" fillId="0" borderId="32" xfId="1" applyFont="1" applyBorder="1" applyAlignment="1">
      <alignment horizontal="center" vertical="center"/>
    </xf>
    <xf numFmtId="0" fontId="26" fillId="0" borderId="0" xfId="1" applyFont="1" applyAlignment="1">
      <alignment horizontal="center" vertical="center"/>
    </xf>
    <xf numFmtId="0" fontId="26" fillId="0" borderId="31" xfId="1" applyFont="1" applyBorder="1" applyAlignment="1">
      <alignment horizontal="center" vertical="center"/>
    </xf>
    <xf numFmtId="0" fontId="26" fillId="0" borderId="8" xfId="1" applyFont="1" applyBorder="1" applyAlignment="1">
      <alignment horizontal="center" vertical="center"/>
    </xf>
    <xf numFmtId="0" fontId="26" fillId="0" borderId="5" xfId="1" applyFont="1" applyBorder="1" applyAlignment="1">
      <alignment horizontal="center" vertical="center"/>
    </xf>
    <xf numFmtId="0" fontId="26" fillId="0" borderId="9" xfId="1" applyFont="1" applyBorder="1" applyAlignment="1">
      <alignment horizontal="center" vertical="center"/>
    </xf>
    <xf numFmtId="0" fontId="5" fillId="0" borderId="79" xfId="1" applyFont="1" applyBorder="1" applyAlignment="1">
      <alignment horizontal="center" vertical="center"/>
    </xf>
    <xf numFmtId="0" fontId="5" fillId="0" borderId="81" xfId="1" applyFont="1" applyBorder="1" applyAlignment="1">
      <alignment horizontal="center" vertical="center"/>
    </xf>
    <xf numFmtId="0" fontId="5" fillId="0" borderId="80" xfId="1" applyFont="1" applyBorder="1" applyAlignment="1">
      <alignment horizontal="center" vertical="center"/>
    </xf>
    <xf numFmtId="0" fontId="5" fillId="0" borderId="22"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0" xfId="1" applyFont="1" applyAlignment="1">
      <alignment horizontal="center" vertical="center" wrapText="1"/>
    </xf>
    <xf numFmtId="0" fontId="5" fillId="0" borderId="26" xfId="1" applyFont="1" applyBorder="1" applyAlignment="1">
      <alignment horizontal="center" vertical="center" wrapText="1"/>
    </xf>
    <xf numFmtId="0" fontId="28" fillId="0" borderId="20" xfId="1" applyFont="1" applyBorder="1" applyAlignment="1">
      <alignment vertical="top" wrapText="1"/>
    </xf>
    <xf numFmtId="0" fontId="28" fillId="0" borderId="0" xfId="1" applyFont="1" applyAlignment="1">
      <alignment vertical="top" wrapText="1"/>
    </xf>
    <xf numFmtId="0" fontId="28" fillId="0" borderId="26" xfId="1" applyFont="1" applyBorder="1" applyAlignment="1">
      <alignment vertical="top" wrapText="1"/>
    </xf>
    <xf numFmtId="0" fontId="28" fillId="0" borderId="23" xfId="1" applyFont="1" applyBorder="1" applyAlignment="1">
      <alignment vertical="top" wrapText="1"/>
    </xf>
    <xf numFmtId="0" fontId="28" fillId="0" borderId="24" xfId="1" applyFont="1" applyBorder="1" applyAlignment="1">
      <alignment vertical="top" wrapText="1"/>
    </xf>
    <xf numFmtId="0" fontId="28" fillId="0" borderId="27" xfId="1" applyFont="1" applyBorder="1" applyAlignment="1">
      <alignment vertical="top" wrapText="1"/>
    </xf>
    <xf numFmtId="0" fontId="5" fillId="0" borderId="28" xfId="1" applyFont="1" applyBorder="1" applyAlignment="1">
      <alignment horizontal="center" vertical="center"/>
    </xf>
    <xf numFmtId="0" fontId="5" fillId="0" borderId="30"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18" fillId="0" borderId="5" xfId="1" applyFont="1" applyBorder="1" applyAlignment="1">
      <alignment horizontal="center" vertical="center"/>
    </xf>
    <xf numFmtId="0" fontId="30" fillId="0" borderId="5" xfId="1" applyFont="1" applyBorder="1" applyAlignment="1">
      <alignment horizontal="right" vertical="center"/>
    </xf>
    <xf numFmtId="0" fontId="24" fillId="0" borderId="0" xfId="1" applyFont="1" applyAlignment="1">
      <alignment horizontal="center" vertical="center"/>
    </xf>
    <xf numFmtId="0" fontId="25" fillId="0" borderId="0" xfId="1" applyFont="1" applyAlignment="1">
      <alignment horizontal="left" vertical="center" wrapText="1"/>
    </xf>
    <xf numFmtId="0" fontId="25" fillId="0" borderId="0" xfId="1"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28"/>
  <sheetViews>
    <sheetView zoomScale="98" zoomScaleNormal="98" workbookViewId="0"/>
  </sheetViews>
  <sheetFormatPr defaultColWidth="9" defaultRowHeight="13.5" x14ac:dyDescent="0.15"/>
  <cols>
    <col min="1" max="1" width="1.625" style="12" customWidth="1"/>
    <col min="2" max="2" width="2.75" style="12" customWidth="1"/>
    <col min="3" max="3" width="21.125" style="12" customWidth="1"/>
    <col min="4" max="4" width="8.625" style="12" customWidth="1"/>
    <col min="5" max="5" width="3.375" style="12" customWidth="1"/>
    <col min="6" max="6" width="11" style="12" bestFit="1" customWidth="1"/>
    <col min="7" max="7" width="10.375" style="12" customWidth="1"/>
    <col min="8" max="8" width="10.625" style="12" customWidth="1"/>
    <col min="9" max="9" width="10.125" style="12" customWidth="1"/>
    <col min="10" max="10" width="7" style="12" customWidth="1"/>
    <col min="11" max="11" width="9.375" style="12" customWidth="1"/>
    <col min="12" max="12" width="11.875" style="12" customWidth="1"/>
    <col min="13" max="13" width="6.375" style="12" customWidth="1"/>
    <col min="14" max="14" width="6.875" style="12" customWidth="1"/>
    <col min="15" max="15" width="8.75" style="12" customWidth="1"/>
    <col min="16" max="16" width="9" style="12" customWidth="1"/>
    <col min="17" max="17" width="6.125" style="12" customWidth="1"/>
    <col min="18" max="18" width="1.625" style="12" customWidth="1"/>
    <col min="19" max="19" width="9.375" style="12" customWidth="1"/>
    <col min="20" max="20" width="10.375" style="12" hidden="1" customWidth="1"/>
    <col min="21" max="21" width="12.875" style="12" hidden="1" customWidth="1"/>
    <col min="22" max="22" width="17.125" style="12" hidden="1" customWidth="1"/>
    <col min="23" max="23" width="11.625" style="12" hidden="1" customWidth="1"/>
    <col min="24" max="24" width="9.375" style="12" hidden="1" customWidth="1"/>
    <col min="25" max="25" width="9.375" style="12" customWidth="1"/>
    <col min="26" max="16384" width="9" style="12"/>
  </cols>
  <sheetData>
    <row r="1" spans="2:23" ht="21" x14ac:dyDescent="0.15">
      <c r="F1" s="177" t="s">
        <v>118</v>
      </c>
      <c r="G1" s="177"/>
      <c r="H1" s="177"/>
      <c r="I1" s="177"/>
      <c r="J1" s="177"/>
      <c r="K1" s="174" t="str">
        <f>U13&amp;"現在　(単位：円)"</f>
        <v>令和8年3月現在　(単位：円)</v>
      </c>
      <c r="L1" s="174"/>
      <c r="M1" s="174"/>
      <c r="N1" s="174"/>
      <c r="O1" s="174"/>
      <c r="P1" s="174"/>
      <c r="Q1" s="174"/>
    </row>
    <row r="2" spans="2:23" ht="15.75" customHeight="1" x14ac:dyDescent="0.15">
      <c r="B2" s="161" t="s">
        <v>117</v>
      </c>
      <c r="C2" s="163" t="s">
        <v>116</v>
      </c>
      <c r="D2" s="148" t="s">
        <v>115</v>
      </c>
      <c r="E2" s="149"/>
      <c r="F2" s="186" t="str">
        <f>"高圧法"&amp;CHAR(10)&amp;"全冊"&amp;CHAR(10)&amp;U6&amp;"発行"&amp;CHAR(10)&amp;V6&amp;"改訂"</f>
        <v>高圧法
全冊
R07.11発行
23次改訂</v>
      </c>
      <c r="G2" s="183" t="str">
        <f>"高圧法"&amp;CHAR(10)&amp;"分冊"&amp;CHAR(10)&amp;U7&amp;"発行"&amp;CHAR(10)&amp;V7&amp;"改訂"</f>
        <v>高圧法
分冊
R07.11発行
21次改訂</v>
      </c>
      <c r="H2" s="180" t="str">
        <f>"液石法"&amp;CHAR(10)&amp;CHAR(10)&amp;U9&amp;"発行"&amp;CHAR(10)&amp;V9&amp;"改訂"</f>
        <v>液石法
R07.11発行
40次改訂</v>
      </c>
      <c r="I2" s="178" t="s">
        <v>114</v>
      </c>
      <c r="J2" s="161"/>
      <c r="K2" s="161" t="str">
        <f>"問題集"&amp;CHAR(10)&amp;U12&amp;CHAR(10)&amp;"発行"</f>
        <v>問題集
R08.04
発行</v>
      </c>
      <c r="L2" s="189" t="s">
        <v>170</v>
      </c>
      <c r="M2" s="190"/>
      <c r="N2" s="191"/>
      <c r="O2" s="156" t="s">
        <v>113</v>
      </c>
      <c r="P2" s="161" t="s">
        <v>112</v>
      </c>
      <c r="Q2" s="161" t="s">
        <v>111</v>
      </c>
    </row>
    <row r="3" spans="2:23" ht="15.75" customHeight="1" x14ac:dyDescent="0.15">
      <c r="B3" s="161"/>
      <c r="C3" s="163"/>
      <c r="D3" s="156" t="s">
        <v>110</v>
      </c>
      <c r="E3" s="154" t="s">
        <v>109</v>
      </c>
      <c r="F3" s="187"/>
      <c r="G3" s="184"/>
      <c r="H3" s="181"/>
      <c r="I3" s="178"/>
      <c r="J3" s="161"/>
      <c r="K3" s="175"/>
      <c r="L3" s="192"/>
      <c r="M3" s="193"/>
      <c r="N3" s="194"/>
      <c r="O3" s="148"/>
      <c r="P3" s="175"/>
      <c r="Q3" s="175"/>
    </row>
    <row r="4" spans="2:23" ht="15.75" customHeight="1" x14ac:dyDescent="0.15">
      <c r="B4" s="161"/>
      <c r="C4" s="163"/>
      <c r="D4" s="148"/>
      <c r="E4" s="154"/>
      <c r="F4" s="187"/>
      <c r="G4" s="184"/>
      <c r="H4" s="181"/>
      <c r="I4" s="178"/>
      <c r="J4" s="161"/>
      <c r="K4" s="175"/>
      <c r="L4" s="192"/>
      <c r="M4" s="193"/>
      <c r="N4" s="194"/>
      <c r="O4" s="148"/>
      <c r="P4" s="175"/>
      <c r="Q4" s="175"/>
    </row>
    <row r="5" spans="2:23" ht="15.75" customHeight="1" thickBot="1" x14ac:dyDescent="0.2">
      <c r="B5" s="162"/>
      <c r="C5" s="164"/>
      <c r="D5" s="157"/>
      <c r="E5" s="158"/>
      <c r="F5" s="188"/>
      <c r="G5" s="185"/>
      <c r="H5" s="182"/>
      <c r="I5" s="179"/>
      <c r="J5" s="162"/>
      <c r="K5" s="176"/>
      <c r="L5" s="195"/>
      <c r="M5" s="196"/>
      <c r="N5" s="197"/>
      <c r="O5" s="157"/>
      <c r="P5" s="176"/>
      <c r="Q5" s="176"/>
      <c r="U5" s="12" t="s">
        <v>108</v>
      </c>
      <c r="V5" s="12" t="s">
        <v>107</v>
      </c>
      <c r="W5" s="12" t="s">
        <v>106</v>
      </c>
    </row>
    <row r="6" spans="2:23" ht="27" customHeight="1" thickTop="1" x14ac:dyDescent="0.15">
      <c r="B6" s="167" t="s">
        <v>105</v>
      </c>
      <c r="C6" s="44" t="s">
        <v>104</v>
      </c>
      <c r="D6" s="49" t="s">
        <v>135</v>
      </c>
      <c r="E6" s="152" t="s">
        <v>103</v>
      </c>
      <c r="F6" s="96">
        <f>W6</f>
        <v>5310</v>
      </c>
      <c r="G6" s="43"/>
      <c r="H6" s="42"/>
      <c r="I6" s="41">
        <v>2800</v>
      </c>
      <c r="J6" s="97" t="s">
        <v>176</v>
      </c>
      <c r="K6" s="104" t="s">
        <v>213</v>
      </c>
      <c r="L6" s="53" t="s">
        <v>102</v>
      </c>
      <c r="M6" s="97" t="s">
        <v>210</v>
      </c>
      <c r="N6" s="98">
        <v>1040</v>
      </c>
      <c r="O6" s="40">
        <f>SUM(I6,N6,F6,K6)</f>
        <v>9150</v>
      </c>
      <c r="P6" s="51"/>
      <c r="Q6" s="39">
        <v>700</v>
      </c>
      <c r="T6" s="12" t="s">
        <v>101</v>
      </c>
      <c r="U6" s="12" t="s">
        <v>204</v>
      </c>
      <c r="V6" s="12" t="s">
        <v>205</v>
      </c>
      <c r="W6" s="12">
        <v>5310</v>
      </c>
    </row>
    <row r="7" spans="2:23" ht="13.5" customHeight="1" x14ac:dyDescent="0.15">
      <c r="B7" s="165"/>
      <c r="C7" s="34" t="s">
        <v>138</v>
      </c>
      <c r="D7" s="170" t="s">
        <v>136</v>
      </c>
      <c r="E7" s="153"/>
      <c r="F7" s="141"/>
      <c r="G7" s="120">
        <f>W7</f>
        <v>2140</v>
      </c>
      <c r="H7" s="143">
        <f>W9</f>
        <v>3960</v>
      </c>
      <c r="I7" s="172">
        <v>2730</v>
      </c>
      <c r="J7" s="131" t="s">
        <v>208</v>
      </c>
      <c r="K7" s="127" t="s">
        <v>214</v>
      </c>
      <c r="L7" s="129" t="s">
        <v>100</v>
      </c>
      <c r="M7" s="131" t="s">
        <v>209</v>
      </c>
      <c r="N7" s="125">
        <v>1040</v>
      </c>
      <c r="O7" s="122">
        <f>SUM(F7,G7,I7,K7,N7,H7)</f>
        <v>9870</v>
      </c>
      <c r="P7" s="118"/>
      <c r="Q7" s="120">
        <v>700</v>
      </c>
      <c r="T7" s="12" t="s">
        <v>99</v>
      </c>
      <c r="U7" s="12" t="s">
        <v>204</v>
      </c>
      <c r="V7" s="12" t="s">
        <v>206</v>
      </c>
      <c r="W7" s="12">
        <v>2140</v>
      </c>
    </row>
    <row r="8" spans="2:23" ht="13.5" customHeight="1" x14ac:dyDescent="0.15">
      <c r="B8" s="165"/>
      <c r="C8" s="34" t="s">
        <v>137</v>
      </c>
      <c r="D8" s="171"/>
      <c r="E8" s="168" t="s">
        <v>74</v>
      </c>
      <c r="F8" s="142"/>
      <c r="G8" s="121"/>
      <c r="H8" s="144"/>
      <c r="I8" s="173"/>
      <c r="J8" s="132"/>
      <c r="K8" s="128"/>
      <c r="L8" s="130"/>
      <c r="M8" s="132"/>
      <c r="N8" s="126"/>
      <c r="O8" s="123"/>
      <c r="P8" s="119"/>
      <c r="Q8" s="121"/>
    </row>
    <row r="9" spans="2:23" ht="27" customHeight="1" x14ac:dyDescent="0.15">
      <c r="B9" s="165"/>
      <c r="C9" s="21" t="s">
        <v>98</v>
      </c>
      <c r="D9" s="73" t="s">
        <v>135</v>
      </c>
      <c r="E9" s="168"/>
      <c r="F9" s="20"/>
      <c r="G9" s="15"/>
      <c r="H9" s="19">
        <f>W9</f>
        <v>3960</v>
      </c>
      <c r="I9" s="18">
        <v>3650</v>
      </c>
      <c r="J9" s="81" t="s">
        <v>189</v>
      </c>
      <c r="K9" s="105" t="s">
        <v>214</v>
      </c>
      <c r="L9" s="48" t="s">
        <v>97</v>
      </c>
      <c r="M9" s="81" t="s">
        <v>210</v>
      </c>
      <c r="N9" s="99">
        <v>1050</v>
      </c>
      <c r="O9" s="16">
        <f>SUM(F9,H9,I9,K9,N9)</f>
        <v>8660</v>
      </c>
      <c r="P9" s="75"/>
      <c r="Q9" s="15">
        <v>700</v>
      </c>
      <c r="T9" s="12" t="s">
        <v>96</v>
      </c>
      <c r="U9" s="12" t="s">
        <v>204</v>
      </c>
      <c r="V9" s="12" t="s">
        <v>207</v>
      </c>
      <c r="W9" s="79">
        <v>3960</v>
      </c>
    </row>
    <row r="10" spans="2:23" ht="27" customHeight="1" x14ac:dyDescent="0.15">
      <c r="B10" s="165"/>
      <c r="C10" s="34" t="s">
        <v>95</v>
      </c>
      <c r="D10" s="23">
        <v>20200</v>
      </c>
      <c r="E10" s="168"/>
      <c r="F10" s="133"/>
      <c r="G10" s="134"/>
      <c r="H10" s="134"/>
      <c r="I10" s="134"/>
      <c r="J10" s="134"/>
      <c r="K10" s="134"/>
      <c r="L10" s="135"/>
      <c r="M10" s="135"/>
      <c r="N10" s="136"/>
      <c r="O10" s="23"/>
      <c r="P10" s="22">
        <f t="shared" ref="P10:P19" si="0">D10+O10</f>
        <v>20200</v>
      </c>
      <c r="Q10" s="22"/>
      <c r="T10" s="12" t="s">
        <v>94</v>
      </c>
      <c r="U10" s="12" t="s">
        <v>146</v>
      </c>
      <c r="V10" s="12" t="s">
        <v>147</v>
      </c>
      <c r="W10" s="12">
        <v>2100</v>
      </c>
    </row>
    <row r="11" spans="2:23" ht="27" customHeight="1" x14ac:dyDescent="0.15">
      <c r="B11" s="165"/>
      <c r="C11" s="21" t="s">
        <v>93</v>
      </c>
      <c r="D11" s="73" t="s">
        <v>135</v>
      </c>
      <c r="E11" s="168"/>
      <c r="F11" s="20"/>
      <c r="G11" s="15"/>
      <c r="H11" s="19">
        <f>W9</f>
        <v>3960</v>
      </c>
      <c r="I11" s="105" t="s">
        <v>214</v>
      </c>
      <c r="J11" s="81" t="s">
        <v>218</v>
      </c>
      <c r="K11" s="105" t="s">
        <v>214</v>
      </c>
      <c r="L11" s="54"/>
      <c r="M11" s="82"/>
      <c r="N11" s="17"/>
      <c r="O11" s="16">
        <f>SUM(I11,K11,H11)</f>
        <v>3960</v>
      </c>
      <c r="P11" s="75"/>
      <c r="Q11" s="15">
        <v>700</v>
      </c>
      <c r="T11" s="12" t="s">
        <v>92</v>
      </c>
      <c r="U11" s="12" t="s">
        <v>91</v>
      </c>
      <c r="V11" s="12" t="s">
        <v>90</v>
      </c>
      <c r="W11" s="12">
        <v>2100</v>
      </c>
    </row>
    <row r="12" spans="2:23" ht="27" customHeight="1" x14ac:dyDescent="0.15">
      <c r="B12" s="165"/>
      <c r="C12" s="28" t="s">
        <v>89</v>
      </c>
      <c r="D12" s="50" t="s">
        <v>135</v>
      </c>
      <c r="E12" s="168"/>
      <c r="F12" s="27"/>
      <c r="G12" s="22"/>
      <c r="H12" s="26">
        <f>W9</f>
        <v>3960</v>
      </c>
      <c r="I12" s="111" t="s">
        <v>214</v>
      </c>
      <c r="J12" s="83" t="s">
        <v>218</v>
      </c>
      <c r="K12" s="106" t="s">
        <v>214</v>
      </c>
      <c r="L12" s="55"/>
      <c r="M12" s="84"/>
      <c r="N12" s="24"/>
      <c r="O12" s="23">
        <f>SUM(I12,K12,H12)</f>
        <v>3960</v>
      </c>
      <c r="P12" s="52"/>
      <c r="Q12" s="22">
        <v>700</v>
      </c>
      <c r="T12" s="12" t="s">
        <v>88</v>
      </c>
      <c r="U12" s="12" t="s">
        <v>212</v>
      </c>
    </row>
    <row r="13" spans="2:23" ht="27" customHeight="1" x14ac:dyDescent="0.15">
      <c r="B13" s="165"/>
      <c r="C13" s="21" t="s">
        <v>87</v>
      </c>
      <c r="D13" s="73" t="s">
        <v>135</v>
      </c>
      <c r="E13" s="168"/>
      <c r="F13" s="20"/>
      <c r="G13" s="15"/>
      <c r="H13" s="19">
        <f>W9</f>
        <v>3960</v>
      </c>
      <c r="I13" s="18">
        <v>2160</v>
      </c>
      <c r="J13" s="81" t="s">
        <v>178</v>
      </c>
      <c r="K13" s="15"/>
      <c r="L13" s="54"/>
      <c r="M13" s="82"/>
      <c r="N13" s="17"/>
      <c r="O13" s="16">
        <f>SUM(I13,H13)</f>
        <v>6120</v>
      </c>
      <c r="P13" s="75"/>
      <c r="Q13" s="15">
        <v>700</v>
      </c>
      <c r="T13" s="12" t="s">
        <v>86</v>
      </c>
      <c r="U13" s="12" t="s">
        <v>211</v>
      </c>
    </row>
    <row r="14" spans="2:23" ht="27" customHeight="1" x14ac:dyDescent="0.15">
      <c r="B14" s="165"/>
      <c r="C14" s="28" t="s">
        <v>85</v>
      </c>
      <c r="D14" s="50" t="s">
        <v>135</v>
      </c>
      <c r="E14" s="168"/>
      <c r="F14" s="27"/>
      <c r="G14" s="22"/>
      <c r="H14" s="26">
        <f>W9</f>
        <v>3960</v>
      </c>
      <c r="I14" s="25">
        <v>2160</v>
      </c>
      <c r="J14" s="83" t="s">
        <v>178</v>
      </c>
      <c r="K14" s="22"/>
      <c r="L14" s="55"/>
      <c r="M14" s="84"/>
      <c r="N14" s="24"/>
      <c r="O14" s="23">
        <f>SUM(H14,I14)</f>
        <v>6120</v>
      </c>
      <c r="P14" s="52"/>
      <c r="Q14" s="22">
        <v>700</v>
      </c>
    </row>
    <row r="15" spans="2:23" ht="27" customHeight="1" x14ac:dyDescent="0.15">
      <c r="B15" s="165"/>
      <c r="C15" s="33" t="s">
        <v>84</v>
      </c>
      <c r="D15" s="16">
        <v>32000</v>
      </c>
      <c r="E15" s="169"/>
      <c r="F15" s="137"/>
      <c r="G15" s="138"/>
      <c r="H15" s="138"/>
      <c r="I15" s="138"/>
      <c r="J15" s="138"/>
      <c r="K15" s="138"/>
      <c r="L15" s="139"/>
      <c r="M15" s="139"/>
      <c r="N15" s="140"/>
      <c r="O15" s="16"/>
      <c r="P15" s="15">
        <f t="shared" si="0"/>
        <v>32000</v>
      </c>
      <c r="Q15" s="15"/>
    </row>
    <row r="16" spans="2:23" ht="27" customHeight="1" x14ac:dyDescent="0.15">
      <c r="B16" s="165"/>
      <c r="C16" s="28" t="s">
        <v>83</v>
      </c>
      <c r="D16" s="23">
        <v>42500</v>
      </c>
      <c r="E16" s="154" t="s">
        <v>80</v>
      </c>
      <c r="F16" s="27"/>
      <c r="G16" s="22"/>
      <c r="H16" s="26"/>
      <c r="I16" s="111" t="s">
        <v>214</v>
      </c>
      <c r="J16" s="83" t="s">
        <v>220</v>
      </c>
      <c r="K16" s="22"/>
      <c r="L16" s="55"/>
      <c r="M16" s="84"/>
      <c r="N16" s="24"/>
      <c r="O16" s="23">
        <f>SUM(I16,H16)</f>
        <v>0</v>
      </c>
      <c r="P16" s="22">
        <f t="shared" si="0"/>
        <v>42500</v>
      </c>
      <c r="Q16" s="22">
        <v>700</v>
      </c>
    </row>
    <row r="17" spans="2:17" ht="27" customHeight="1" x14ac:dyDescent="0.15">
      <c r="B17" s="165"/>
      <c r="C17" s="21" t="s">
        <v>82</v>
      </c>
      <c r="D17" s="16">
        <v>37900</v>
      </c>
      <c r="E17" s="155"/>
      <c r="F17" s="20"/>
      <c r="G17" s="15"/>
      <c r="H17" s="19"/>
      <c r="I17" s="105" t="s">
        <v>214</v>
      </c>
      <c r="J17" s="81" t="s">
        <v>220</v>
      </c>
      <c r="K17" s="15"/>
      <c r="L17" s="54"/>
      <c r="M17" s="82"/>
      <c r="N17" s="17"/>
      <c r="O17" s="16">
        <f>SUM(I17,H17)</f>
        <v>0</v>
      </c>
      <c r="P17" s="15">
        <f t="shared" si="0"/>
        <v>37900</v>
      </c>
      <c r="Q17" s="15">
        <v>700</v>
      </c>
    </row>
    <row r="18" spans="2:17" ht="27" customHeight="1" x14ac:dyDescent="0.15">
      <c r="B18" s="165"/>
      <c r="C18" s="34" t="s">
        <v>81</v>
      </c>
      <c r="D18" s="23">
        <v>14900</v>
      </c>
      <c r="E18" s="154" t="s">
        <v>80</v>
      </c>
      <c r="F18" s="27"/>
      <c r="G18" s="22"/>
      <c r="H18" s="26"/>
      <c r="I18" s="76">
        <v>2750</v>
      </c>
      <c r="J18" s="83" t="s">
        <v>78</v>
      </c>
      <c r="K18" s="38"/>
      <c r="L18" s="47" t="s">
        <v>77</v>
      </c>
      <c r="M18" s="83" t="s">
        <v>78</v>
      </c>
      <c r="N18" s="37">
        <v>1650</v>
      </c>
      <c r="O18" s="23">
        <f>F18+G18+H18+2750+N18</f>
        <v>4400</v>
      </c>
      <c r="P18" s="22">
        <f t="shared" si="0"/>
        <v>19300</v>
      </c>
      <c r="Q18" s="22">
        <v>700</v>
      </c>
    </row>
    <row r="19" spans="2:17" ht="27" customHeight="1" x14ac:dyDescent="0.15">
      <c r="B19" s="165"/>
      <c r="C19" s="33" t="s">
        <v>79</v>
      </c>
      <c r="D19" s="16">
        <v>12700</v>
      </c>
      <c r="E19" s="155"/>
      <c r="F19" s="20"/>
      <c r="G19" s="15"/>
      <c r="H19" s="19"/>
      <c r="I19" s="77">
        <v>2750</v>
      </c>
      <c r="J19" s="81" t="s">
        <v>78</v>
      </c>
      <c r="K19" s="36"/>
      <c r="L19" s="48" t="s">
        <v>77</v>
      </c>
      <c r="M19" s="81" t="s">
        <v>78</v>
      </c>
      <c r="N19" s="35">
        <v>1650</v>
      </c>
      <c r="O19" s="16">
        <f>F19+G19+H19+2750+N19</f>
        <v>4400</v>
      </c>
      <c r="P19" s="15">
        <f t="shared" si="0"/>
        <v>17100</v>
      </c>
      <c r="Q19" s="15">
        <v>700</v>
      </c>
    </row>
    <row r="20" spans="2:17" ht="27" customHeight="1" x14ac:dyDescent="0.15">
      <c r="B20" s="165" t="s">
        <v>76</v>
      </c>
      <c r="C20" s="34" t="s">
        <v>75</v>
      </c>
      <c r="D20" s="50" t="s">
        <v>150</v>
      </c>
      <c r="E20" s="154" t="s">
        <v>74</v>
      </c>
      <c r="F20" s="27"/>
      <c r="G20" s="22"/>
      <c r="H20" s="26">
        <f>W9</f>
        <v>3960</v>
      </c>
      <c r="I20" s="25">
        <v>3880</v>
      </c>
      <c r="J20" s="114" t="s">
        <v>172</v>
      </c>
      <c r="K20" s="115"/>
      <c r="L20" s="72" t="s">
        <v>149</v>
      </c>
      <c r="M20" s="83" t="s">
        <v>217</v>
      </c>
      <c r="N20" s="110" t="s">
        <v>213</v>
      </c>
      <c r="O20" s="23">
        <f>SUM(I20,N20,H20)</f>
        <v>7840</v>
      </c>
      <c r="P20" s="52"/>
      <c r="Q20" s="22">
        <v>700</v>
      </c>
    </row>
    <row r="21" spans="2:17" ht="27" customHeight="1" x14ac:dyDescent="0.15">
      <c r="B21" s="165"/>
      <c r="C21" s="33" t="s">
        <v>73</v>
      </c>
      <c r="D21" s="73" t="s">
        <v>150</v>
      </c>
      <c r="E21" s="166"/>
      <c r="F21" s="32"/>
      <c r="G21" s="15">
        <f>W7</f>
        <v>2140</v>
      </c>
      <c r="H21" s="19">
        <f>W9</f>
        <v>3960</v>
      </c>
      <c r="I21" s="31">
        <v>3060</v>
      </c>
      <c r="J21" s="116" t="s">
        <v>173</v>
      </c>
      <c r="K21" s="117"/>
      <c r="L21" s="48" t="s">
        <v>169</v>
      </c>
      <c r="M21" s="81" t="s">
        <v>164</v>
      </c>
      <c r="N21" s="30">
        <v>730</v>
      </c>
      <c r="O21" s="29">
        <f>SUM(I21,G21,N21,H21)</f>
        <v>9890</v>
      </c>
      <c r="P21" s="74"/>
      <c r="Q21" s="15">
        <v>700</v>
      </c>
    </row>
    <row r="22" spans="2:17" ht="27" customHeight="1" x14ac:dyDescent="0.15">
      <c r="B22" s="165"/>
      <c r="C22" s="28" t="s">
        <v>72</v>
      </c>
      <c r="D22" s="50" t="s">
        <v>136</v>
      </c>
      <c r="E22" s="155"/>
      <c r="F22" s="27">
        <f>W6</f>
        <v>5310</v>
      </c>
      <c r="G22" s="22"/>
      <c r="H22" s="26"/>
      <c r="I22" s="111" t="s">
        <v>214</v>
      </c>
      <c r="J22" s="83" t="s">
        <v>219</v>
      </c>
      <c r="K22" s="22"/>
      <c r="L22" s="55"/>
      <c r="M22" s="84"/>
      <c r="N22" s="24"/>
      <c r="O22" s="23">
        <f>SUM(I22,F22)</f>
        <v>5310</v>
      </c>
      <c r="P22" s="52"/>
      <c r="Q22" s="22">
        <v>700</v>
      </c>
    </row>
    <row r="23" spans="2:17" ht="27" customHeight="1" x14ac:dyDescent="0.15">
      <c r="B23" s="165"/>
      <c r="C23" s="21" t="s">
        <v>71</v>
      </c>
      <c r="D23" s="73" t="s">
        <v>150</v>
      </c>
      <c r="E23" s="155"/>
      <c r="F23" s="20"/>
      <c r="G23" s="15"/>
      <c r="H23" s="19">
        <f>W9</f>
        <v>3960</v>
      </c>
      <c r="I23" s="18">
        <v>1730</v>
      </c>
      <c r="J23" s="81" t="s">
        <v>185</v>
      </c>
      <c r="K23" s="15"/>
      <c r="L23" s="54"/>
      <c r="M23" s="82"/>
      <c r="N23" s="17"/>
      <c r="O23" s="16">
        <f>SUM(I23,H23)</f>
        <v>5690</v>
      </c>
      <c r="P23" s="75"/>
      <c r="Q23" s="15">
        <v>700</v>
      </c>
    </row>
    <row r="24" spans="2:17" ht="13.5" customHeight="1" x14ac:dyDescent="0.15">
      <c r="B24" s="159" t="s">
        <v>70</v>
      </c>
      <c r="C24" s="160"/>
      <c r="D24" s="160"/>
      <c r="E24" s="160"/>
      <c r="F24" s="160"/>
      <c r="G24" s="160"/>
      <c r="H24" s="160"/>
      <c r="I24" s="124" t="s">
        <v>69</v>
      </c>
      <c r="J24" s="124"/>
      <c r="K24" s="124"/>
      <c r="L24" s="124"/>
      <c r="M24" s="124"/>
      <c r="N24" s="124"/>
      <c r="O24" s="124"/>
      <c r="P24" s="87"/>
      <c r="Q24" s="88"/>
    </row>
    <row r="25" spans="2:17" ht="28.5" customHeight="1" x14ac:dyDescent="0.15">
      <c r="B25" s="14"/>
      <c r="C25" s="150" t="s">
        <v>148</v>
      </c>
      <c r="D25" s="150"/>
      <c r="E25" s="145" t="s">
        <v>188</v>
      </c>
      <c r="F25" s="146"/>
      <c r="G25" s="146"/>
      <c r="H25" s="146"/>
      <c r="I25" s="112" t="s">
        <v>194</v>
      </c>
      <c r="J25" s="112"/>
      <c r="K25" s="112"/>
      <c r="L25" s="112"/>
      <c r="M25" s="112"/>
      <c r="N25" s="112"/>
      <c r="O25" s="112"/>
      <c r="P25" s="112"/>
      <c r="Q25" s="89"/>
    </row>
    <row r="26" spans="2:17" ht="30.75" customHeight="1" x14ac:dyDescent="0.15">
      <c r="B26" s="13"/>
      <c r="C26" s="151"/>
      <c r="D26" s="151"/>
      <c r="E26" s="147"/>
      <c r="F26" s="147"/>
      <c r="G26" s="147"/>
      <c r="H26" s="147"/>
      <c r="I26" s="113"/>
      <c r="J26" s="113"/>
      <c r="K26" s="113"/>
      <c r="L26" s="113"/>
      <c r="M26" s="113"/>
      <c r="N26" s="113"/>
      <c r="O26" s="113"/>
      <c r="P26" s="113"/>
      <c r="Q26" s="90"/>
    </row>
    <row r="27" spans="2:17" ht="6" customHeight="1" x14ac:dyDescent="0.15"/>
    <row r="28" spans="2:17" ht="6" customHeight="1" x14ac:dyDescent="0.15"/>
  </sheetData>
  <sheetProtection sheet="1" objects="1" scenarios="1"/>
  <mergeCells count="45">
    <mergeCell ref="I7:I8"/>
    <mergeCell ref="J7:J8"/>
    <mergeCell ref="K1:Q1"/>
    <mergeCell ref="P2:P5"/>
    <mergeCell ref="F1:J1"/>
    <mergeCell ref="I2:J5"/>
    <mergeCell ref="K2:K5"/>
    <mergeCell ref="H2:H5"/>
    <mergeCell ref="G2:G5"/>
    <mergeCell ref="F2:F5"/>
    <mergeCell ref="L2:N5"/>
    <mergeCell ref="Q2:Q5"/>
    <mergeCell ref="O2:O5"/>
    <mergeCell ref="E25:H26"/>
    <mergeCell ref="D2:E2"/>
    <mergeCell ref="C25:D26"/>
    <mergeCell ref="E6:E7"/>
    <mergeCell ref="E18:E19"/>
    <mergeCell ref="D3:D5"/>
    <mergeCell ref="E3:E5"/>
    <mergeCell ref="B24:H24"/>
    <mergeCell ref="E16:E17"/>
    <mergeCell ref="B2:B5"/>
    <mergeCell ref="C2:C5"/>
    <mergeCell ref="B20:B23"/>
    <mergeCell ref="E20:E23"/>
    <mergeCell ref="B6:B19"/>
    <mergeCell ref="E8:E15"/>
    <mergeCell ref="D7:D8"/>
    <mergeCell ref="I25:P26"/>
    <mergeCell ref="J20:K20"/>
    <mergeCell ref="J21:K21"/>
    <mergeCell ref="P7:P8"/>
    <mergeCell ref="Q7:Q8"/>
    <mergeCell ref="O7:O8"/>
    <mergeCell ref="I24:O24"/>
    <mergeCell ref="N7:N8"/>
    <mergeCell ref="K7:K8"/>
    <mergeCell ref="L7:L8"/>
    <mergeCell ref="M7:M8"/>
    <mergeCell ref="F10:N10"/>
    <mergeCell ref="F15:N15"/>
    <mergeCell ref="F7:F8"/>
    <mergeCell ref="G7:G8"/>
    <mergeCell ref="H7:H8"/>
  </mergeCells>
  <phoneticPr fontId="1"/>
  <printOptions horizontalCentered="1" verticalCentered="1"/>
  <pageMargins left="0.19685039370078741" right="0.19685039370078741" top="0.19685039370078741" bottom="0.19685039370078741" header="0" footer="0"/>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160"/>
  <sheetViews>
    <sheetView tabSelected="1" topLeftCell="A22" zoomScale="85" zoomScaleNormal="85" workbookViewId="0">
      <selection activeCell="I49" sqref="I49:J49"/>
    </sheetView>
  </sheetViews>
  <sheetFormatPr defaultColWidth="9" defaultRowHeight="13.5" x14ac:dyDescent="0.15"/>
  <cols>
    <col min="1" max="2" width="2" style="1" customWidth="1"/>
    <col min="3" max="3" width="3.5" style="1" bestFit="1" customWidth="1"/>
    <col min="4" max="4" width="6.125" style="1" customWidth="1"/>
    <col min="5" max="5" width="24.375" style="1" customWidth="1"/>
    <col min="6" max="6" width="9.375" style="1" customWidth="1"/>
    <col min="7" max="7" width="20" style="1" customWidth="1"/>
    <col min="8" max="8" width="9.25" style="1" bestFit="1" customWidth="1"/>
    <col min="9" max="9" width="6.625" style="1" customWidth="1"/>
    <col min="10" max="10" width="10.375" style="1" customWidth="1"/>
    <col min="11" max="12" width="2" style="1" customWidth="1"/>
    <col min="13" max="16384" width="9" style="1"/>
  </cols>
  <sheetData>
    <row r="2" spans="3:10" ht="18.75" x14ac:dyDescent="0.15">
      <c r="C2" s="221" t="s">
        <v>7</v>
      </c>
      <c r="D2" s="221"/>
      <c r="E2" s="221"/>
      <c r="F2" s="221"/>
      <c r="G2" s="221"/>
      <c r="H2" s="221"/>
      <c r="I2" s="221"/>
      <c r="J2" s="221"/>
    </row>
    <row r="4" spans="3:10" x14ac:dyDescent="0.15">
      <c r="C4" s="222" t="s">
        <v>8</v>
      </c>
      <c r="D4" s="222"/>
      <c r="E4" s="222"/>
      <c r="F4" s="222"/>
      <c r="G4" s="222"/>
      <c r="H4" s="222"/>
      <c r="I4" s="222"/>
      <c r="J4" s="222"/>
    </row>
    <row r="5" spans="3:10" x14ac:dyDescent="0.15">
      <c r="C5" s="56"/>
      <c r="D5" s="45" t="s">
        <v>121</v>
      </c>
      <c r="E5" s="56"/>
      <c r="F5" s="56"/>
      <c r="G5" s="56"/>
      <c r="H5" s="56"/>
      <c r="I5" s="56"/>
      <c r="J5" s="56"/>
    </row>
    <row r="6" spans="3:10" x14ac:dyDescent="0.15">
      <c r="C6" s="56"/>
      <c r="D6" s="45" t="s">
        <v>119</v>
      </c>
      <c r="E6" s="56"/>
      <c r="F6" s="56"/>
      <c r="G6" s="56"/>
      <c r="H6" s="56"/>
      <c r="I6" s="56"/>
      <c r="J6" s="56"/>
    </row>
    <row r="7" spans="3:10" x14ac:dyDescent="0.15">
      <c r="D7" s="45" t="s">
        <v>122</v>
      </c>
      <c r="E7" s="56"/>
      <c r="F7" s="56"/>
      <c r="G7" s="56"/>
      <c r="H7" s="56"/>
      <c r="I7" s="56"/>
      <c r="J7" s="56"/>
    </row>
    <row r="8" spans="3:10" x14ac:dyDescent="0.15">
      <c r="D8" s="45" t="s">
        <v>123</v>
      </c>
      <c r="E8" s="56"/>
      <c r="F8" s="56"/>
      <c r="G8" s="56"/>
      <c r="H8" s="56"/>
      <c r="I8" s="56"/>
      <c r="J8" s="56"/>
    </row>
    <row r="9" spans="3:10" x14ac:dyDescent="0.15">
      <c r="D9" s="45" t="s">
        <v>139</v>
      </c>
      <c r="E9" s="56"/>
      <c r="F9" s="56"/>
      <c r="G9" s="56"/>
      <c r="H9" s="56"/>
      <c r="I9" s="56"/>
      <c r="J9" s="56"/>
    </row>
    <row r="10" spans="3:10" x14ac:dyDescent="0.15">
      <c r="C10" s="56"/>
      <c r="D10" s="45" t="s">
        <v>129</v>
      </c>
      <c r="E10" s="56"/>
      <c r="F10" s="56"/>
      <c r="G10" s="56"/>
      <c r="H10" s="56"/>
      <c r="I10" s="56"/>
      <c r="J10" s="56"/>
    </row>
    <row r="11" spans="3:10" x14ac:dyDescent="0.15">
      <c r="C11" s="56"/>
      <c r="D11" s="45" t="s">
        <v>124</v>
      </c>
      <c r="E11" s="56"/>
      <c r="F11" s="56"/>
      <c r="G11" s="56"/>
      <c r="H11" s="56"/>
      <c r="I11" s="56"/>
      <c r="J11" s="56"/>
    </row>
    <row r="12" spans="3:10" x14ac:dyDescent="0.15">
      <c r="C12" s="56"/>
      <c r="D12" s="45" t="s">
        <v>120</v>
      </c>
      <c r="E12" s="56"/>
      <c r="F12" s="56"/>
      <c r="G12" s="56"/>
      <c r="H12" s="56"/>
      <c r="I12" s="56"/>
      <c r="J12" s="56"/>
    </row>
    <row r="13" spans="3:10" x14ac:dyDescent="0.15">
      <c r="C13" s="80"/>
      <c r="D13" s="45" t="s">
        <v>179</v>
      </c>
      <c r="E13" s="80"/>
      <c r="F13" s="80"/>
      <c r="G13" s="80"/>
      <c r="H13" s="80"/>
      <c r="I13" s="80"/>
      <c r="J13" s="80"/>
    </row>
    <row r="14" spans="3:10" x14ac:dyDescent="0.15">
      <c r="C14" s="56"/>
      <c r="D14" s="45"/>
      <c r="E14" s="56"/>
      <c r="F14" s="56"/>
      <c r="G14" s="56"/>
      <c r="H14" s="56"/>
      <c r="I14" s="56"/>
      <c r="J14" s="56"/>
    </row>
    <row r="15" spans="3:10" x14ac:dyDescent="0.15">
      <c r="D15" s="86" t="s">
        <v>66</v>
      </c>
      <c r="E15" s="56"/>
      <c r="F15" s="56"/>
      <c r="G15" s="56"/>
      <c r="H15" s="56"/>
      <c r="I15" s="56"/>
      <c r="J15" s="56"/>
    </row>
    <row r="16" spans="3:10" x14ac:dyDescent="0.15">
      <c r="D16" s="86" t="s">
        <v>64</v>
      </c>
      <c r="E16" s="56"/>
      <c r="F16" s="56"/>
      <c r="G16" s="56"/>
      <c r="H16" s="56"/>
      <c r="I16" s="56"/>
      <c r="J16" s="56"/>
    </row>
    <row r="17" spans="3:10" x14ac:dyDescent="0.15">
      <c r="D17" s="86" t="s">
        <v>140</v>
      </c>
      <c r="E17" s="56"/>
      <c r="F17" s="56"/>
      <c r="G17" s="56"/>
      <c r="H17" s="56"/>
      <c r="I17" s="56"/>
      <c r="J17" s="56"/>
    </row>
    <row r="18" spans="3:10" x14ac:dyDescent="0.15">
      <c r="C18" s="56"/>
      <c r="D18" s="56"/>
      <c r="E18" s="56"/>
      <c r="F18" s="56"/>
      <c r="G18" s="56"/>
      <c r="H18" s="56"/>
      <c r="I18" s="56"/>
      <c r="J18" s="56"/>
    </row>
    <row r="19" spans="3:10" x14ac:dyDescent="0.15">
      <c r="C19" s="222" t="s">
        <v>9</v>
      </c>
      <c r="D19" s="222"/>
      <c r="E19" s="222"/>
      <c r="F19" s="222"/>
      <c r="G19" s="222"/>
      <c r="H19" s="222"/>
      <c r="I19" s="222"/>
      <c r="J19" s="222"/>
    </row>
    <row r="20" spans="3:10" ht="21.75" customHeight="1" x14ac:dyDescent="0.15">
      <c r="C20" s="220" t="s">
        <v>10</v>
      </c>
      <c r="D20" s="220"/>
      <c r="E20" s="202" t="s">
        <v>14</v>
      </c>
      <c r="F20" s="212"/>
      <c r="G20" s="212"/>
      <c r="H20" s="212"/>
      <c r="I20" s="203"/>
    </row>
    <row r="21" spans="3:10" ht="21.75" customHeight="1" x14ac:dyDescent="0.15">
      <c r="C21" s="220" t="s">
        <v>11</v>
      </c>
      <c r="D21" s="220"/>
      <c r="E21" s="202" t="s">
        <v>15</v>
      </c>
      <c r="F21" s="212"/>
      <c r="G21" s="212"/>
      <c r="H21" s="212"/>
      <c r="I21" s="203"/>
    </row>
    <row r="22" spans="3:10" ht="21.75" customHeight="1" x14ac:dyDescent="0.15">
      <c r="C22" s="220" t="s">
        <v>12</v>
      </c>
      <c r="D22" s="220"/>
      <c r="E22" s="202" t="s">
        <v>133</v>
      </c>
      <c r="F22" s="212"/>
      <c r="G22" s="212"/>
      <c r="H22" s="212"/>
      <c r="I22" s="203"/>
    </row>
    <row r="23" spans="3:10" ht="21.75" customHeight="1" x14ac:dyDescent="0.15">
      <c r="C23" s="220" t="s">
        <v>13</v>
      </c>
      <c r="D23" s="220"/>
      <c r="E23" s="213" t="s">
        <v>134</v>
      </c>
      <c r="F23" s="214"/>
      <c r="G23" s="214"/>
      <c r="H23" s="214"/>
      <c r="I23" s="215"/>
    </row>
    <row r="24" spans="3:10" ht="21.75" customHeight="1" x14ac:dyDescent="0.15">
      <c r="C24" s="220"/>
      <c r="D24" s="220"/>
      <c r="E24" s="216"/>
      <c r="F24" s="217"/>
      <c r="G24" s="217"/>
      <c r="H24" s="217"/>
      <c r="I24" s="218"/>
    </row>
    <row r="25" spans="3:10" x14ac:dyDescent="0.15">
      <c r="C25" s="222"/>
      <c r="D25" s="222"/>
      <c r="E25" s="222"/>
      <c r="F25" s="222"/>
      <c r="G25" s="222"/>
      <c r="H25" s="222"/>
      <c r="I25" s="222"/>
      <c r="J25" s="222"/>
    </row>
    <row r="26" spans="3:10" x14ac:dyDescent="0.15">
      <c r="C26" s="222" t="s">
        <v>30</v>
      </c>
      <c r="D26" s="222"/>
      <c r="E26" s="222"/>
      <c r="F26" s="222"/>
      <c r="G26" s="222"/>
      <c r="H26" s="222"/>
      <c r="I26" s="222"/>
      <c r="J26" s="222"/>
    </row>
    <row r="27" spans="3:10" ht="21.75" customHeight="1" x14ac:dyDescent="0.15">
      <c r="C27" s="5" t="s">
        <v>130</v>
      </c>
      <c r="D27" s="10"/>
      <c r="E27" s="11"/>
      <c r="F27" s="11"/>
      <c r="G27" s="11"/>
      <c r="H27" s="11"/>
      <c r="I27" s="9"/>
    </row>
    <row r="28" spans="3:10" ht="21.75" customHeight="1" x14ac:dyDescent="0.15">
      <c r="C28" s="5" t="s">
        <v>31</v>
      </c>
      <c r="D28" s="10"/>
      <c r="E28" s="11"/>
      <c r="F28" s="11"/>
      <c r="G28" s="11"/>
      <c r="H28" s="11"/>
      <c r="I28" s="9"/>
    </row>
    <row r="29" spans="3:10" ht="21.75" customHeight="1" x14ac:dyDescent="0.15">
      <c r="C29" s="5" t="s">
        <v>32</v>
      </c>
      <c r="D29" s="10"/>
      <c r="E29" s="11"/>
      <c r="F29" s="11"/>
      <c r="G29" s="11"/>
      <c r="H29" s="11"/>
      <c r="I29" s="9"/>
    </row>
    <row r="30" spans="3:10" ht="21.75" customHeight="1" x14ac:dyDescent="0.15">
      <c r="C30" s="10" t="s">
        <v>67</v>
      </c>
      <c r="D30" s="11"/>
      <c r="E30" s="11"/>
      <c r="F30" s="11"/>
      <c r="G30" s="11"/>
      <c r="H30" s="11"/>
      <c r="I30" s="9"/>
    </row>
    <row r="31" spans="3:10" x14ac:dyDescent="0.15">
      <c r="C31" s="222"/>
      <c r="D31" s="222"/>
      <c r="E31" s="222"/>
      <c r="F31" s="222"/>
      <c r="G31" s="222"/>
      <c r="H31" s="222"/>
      <c r="I31" s="222"/>
      <c r="J31" s="222"/>
    </row>
    <row r="32" spans="3:10" x14ac:dyDescent="0.15">
      <c r="C32" s="222" t="s">
        <v>16</v>
      </c>
      <c r="D32" s="222"/>
      <c r="E32" s="222"/>
      <c r="F32" s="222"/>
      <c r="G32" s="222"/>
      <c r="H32" s="222"/>
      <c r="I32" s="222"/>
      <c r="J32" s="222"/>
    </row>
    <row r="33" spans="3:9" ht="21.75" customHeight="1" thickBot="1" x14ac:dyDescent="0.2">
      <c r="C33" s="46"/>
      <c r="D33" s="219" t="s">
        <v>17</v>
      </c>
      <c r="E33" s="219"/>
      <c r="F33" s="231" t="s">
        <v>125</v>
      </c>
      <c r="G33" s="231"/>
      <c r="H33" s="231"/>
      <c r="I33" s="231"/>
    </row>
    <row r="34" spans="3:9" ht="21.75" customHeight="1" thickTop="1" x14ac:dyDescent="0.15">
      <c r="C34" s="198" t="s">
        <v>25</v>
      </c>
      <c r="D34" s="224" t="s">
        <v>18</v>
      </c>
      <c r="E34" s="224"/>
      <c r="F34" s="225" t="s">
        <v>161</v>
      </c>
      <c r="G34" s="225"/>
      <c r="H34" s="225"/>
      <c r="I34" s="225"/>
    </row>
    <row r="35" spans="3:9" ht="21.75" customHeight="1" x14ac:dyDescent="0.15">
      <c r="C35" s="198"/>
      <c r="D35" s="211" t="s">
        <v>62</v>
      </c>
      <c r="E35" s="211"/>
      <c r="F35" s="232" t="s">
        <v>162</v>
      </c>
      <c r="G35" s="233"/>
      <c r="H35" s="233"/>
      <c r="I35" s="234"/>
    </row>
    <row r="36" spans="3:9" ht="21.75" customHeight="1" x14ac:dyDescent="0.15">
      <c r="C36" s="198"/>
      <c r="D36" s="211" t="s">
        <v>61</v>
      </c>
      <c r="E36" s="211"/>
      <c r="F36" s="235"/>
      <c r="G36" s="236"/>
      <c r="H36" s="236"/>
      <c r="I36" s="237"/>
    </row>
    <row r="37" spans="3:9" ht="21.75" customHeight="1" x14ac:dyDescent="0.15">
      <c r="C37" s="198"/>
      <c r="D37" s="211" t="s">
        <v>19</v>
      </c>
      <c r="E37" s="211"/>
      <c r="F37" s="223" t="s">
        <v>163</v>
      </c>
      <c r="G37" s="223"/>
      <c r="H37" s="223"/>
      <c r="I37" s="223"/>
    </row>
    <row r="38" spans="3:9" ht="21.75" customHeight="1" x14ac:dyDescent="0.15">
      <c r="C38" s="198"/>
      <c r="D38" s="211" t="s">
        <v>20</v>
      </c>
      <c r="E38" s="211"/>
      <c r="F38" s="223" t="s">
        <v>155</v>
      </c>
      <c r="G38" s="223"/>
      <c r="H38" s="223"/>
      <c r="I38" s="223"/>
    </row>
    <row r="39" spans="3:9" ht="21.75" customHeight="1" x14ac:dyDescent="0.15">
      <c r="C39" s="198"/>
      <c r="D39" s="211" t="s">
        <v>21</v>
      </c>
      <c r="E39" s="211"/>
      <c r="F39" s="223" t="s">
        <v>156</v>
      </c>
      <c r="G39" s="223"/>
      <c r="H39" s="223"/>
      <c r="I39" s="223"/>
    </row>
    <row r="40" spans="3:9" ht="21.75" customHeight="1" x14ac:dyDescent="0.15">
      <c r="C40" s="198"/>
      <c r="D40" s="211" t="s">
        <v>22</v>
      </c>
      <c r="E40" s="211"/>
      <c r="F40" s="223" t="s">
        <v>59</v>
      </c>
      <c r="G40" s="223"/>
      <c r="H40" s="223"/>
      <c r="I40" s="223"/>
    </row>
    <row r="41" spans="3:9" ht="21.75" customHeight="1" x14ac:dyDescent="0.15">
      <c r="C41" s="198"/>
      <c r="D41" s="211" t="s">
        <v>23</v>
      </c>
      <c r="E41" s="211"/>
      <c r="F41" s="223" t="s">
        <v>157</v>
      </c>
      <c r="G41" s="223"/>
      <c r="H41" s="223"/>
      <c r="I41" s="223"/>
    </row>
    <row r="42" spans="3:9" ht="21.75" customHeight="1" x14ac:dyDescent="0.15">
      <c r="C42" s="199"/>
      <c r="D42" s="211" t="s">
        <v>24</v>
      </c>
      <c r="E42" s="211"/>
      <c r="F42" s="223" t="s">
        <v>158</v>
      </c>
      <c r="G42" s="223"/>
      <c r="H42" s="223"/>
      <c r="I42" s="223"/>
    </row>
    <row r="43" spans="3:9" ht="21.75" customHeight="1" x14ac:dyDescent="0.15">
      <c r="C43" s="238" t="s">
        <v>126</v>
      </c>
      <c r="D43" s="211" t="s">
        <v>27</v>
      </c>
      <c r="E43" s="211"/>
      <c r="F43" s="223" t="s">
        <v>153</v>
      </c>
      <c r="G43" s="223"/>
      <c r="H43" s="223"/>
      <c r="I43" s="223"/>
    </row>
    <row r="44" spans="3:9" ht="21.75" customHeight="1" x14ac:dyDescent="0.15">
      <c r="C44" s="198"/>
      <c r="D44" s="211" t="s">
        <v>28</v>
      </c>
      <c r="E44" s="211"/>
      <c r="F44" s="223" t="s">
        <v>168</v>
      </c>
      <c r="G44" s="223"/>
      <c r="H44" s="223"/>
      <c r="I44" s="223"/>
    </row>
    <row r="45" spans="3:9" ht="21.75" customHeight="1" x14ac:dyDescent="0.15">
      <c r="C45" s="198"/>
      <c r="D45" s="211" t="s">
        <v>26</v>
      </c>
      <c r="E45" s="211"/>
      <c r="F45" s="223" t="s">
        <v>159</v>
      </c>
      <c r="G45" s="223"/>
      <c r="H45" s="223"/>
      <c r="I45" s="223"/>
    </row>
    <row r="46" spans="3:9" ht="21.75" customHeight="1" x14ac:dyDescent="0.15">
      <c r="C46" s="199"/>
      <c r="D46" s="211" t="s">
        <v>29</v>
      </c>
      <c r="E46" s="211"/>
      <c r="F46" s="223" t="s">
        <v>160</v>
      </c>
      <c r="G46" s="223"/>
      <c r="H46" s="223"/>
      <c r="I46" s="223"/>
    </row>
    <row r="47" spans="3:9" x14ac:dyDescent="0.15">
      <c r="C47" s="1" t="s">
        <v>171</v>
      </c>
    </row>
    <row r="49" spans="3:10" ht="17.25" x14ac:dyDescent="0.15">
      <c r="C49" s="267" t="s">
        <v>6</v>
      </c>
      <c r="D49" s="267"/>
      <c r="E49" s="267"/>
      <c r="F49" s="267"/>
      <c r="G49" s="267"/>
      <c r="H49" s="267"/>
      <c r="I49" s="268" t="str">
        <f>(受講料・書籍価格表!U13)&amp;"時点"</f>
        <v>令和8年3月時点</v>
      </c>
      <c r="J49" s="268"/>
    </row>
    <row r="50" spans="3:10" s="3" customFormat="1" ht="15" thickBot="1" x14ac:dyDescent="0.2">
      <c r="C50" s="2"/>
      <c r="D50" s="226" t="s">
        <v>4</v>
      </c>
      <c r="E50" s="227"/>
      <c r="F50" s="94" t="s">
        <v>5</v>
      </c>
      <c r="G50" s="94" t="s">
        <v>34</v>
      </c>
      <c r="H50" s="93" t="s">
        <v>197</v>
      </c>
      <c r="I50" s="93" t="s">
        <v>60</v>
      </c>
      <c r="J50" s="93" t="s">
        <v>3</v>
      </c>
    </row>
    <row r="51" spans="3:10" ht="14.25" thickTop="1" x14ac:dyDescent="0.15">
      <c r="C51" s="59">
        <v>1</v>
      </c>
      <c r="D51" s="228" t="s">
        <v>192</v>
      </c>
      <c r="E51" s="229"/>
      <c r="F51" s="60" t="s">
        <v>0</v>
      </c>
      <c r="G51" s="61" t="s">
        <v>198</v>
      </c>
      <c r="H51" s="100">
        <v>5310</v>
      </c>
      <c r="I51" s="102"/>
      <c r="J51" s="103" t="str">
        <f>IF(I51="","",H51*I51)</f>
        <v/>
      </c>
    </row>
    <row r="52" spans="3:10" x14ac:dyDescent="0.15">
      <c r="C52" s="58">
        <v>2</v>
      </c>
      <c r="D52" s="202" t="s">
        <v>193</v>
      </c>
      <c r="E52" s="203"/>
      <c r="F52" s="57" t="s">
        <v>0</v>
      </c>
      <c r="G52" s="62" t="s">
        <v>199</v>
      </c>
      <c r="H52" s="85">
        <v>2140</v>
      </c>
      <c r="I52" s="4"/>
      <c r="J52" s="6" t="str">
        <f>IF(I52="","",H52*I52)</f>
        <v/>
      </c>
    </row>
    <row r="53" spans="3:10" x14ac:dyDescent="0.15">
      <c r="C53" s="58">
        <v>3</v>
      </c>
      <c r="D53" s="202" t="s">
        <v>35</v>
      </c>
      <c r="E53" s="203"/>
      <c r="F53" s="57" t="s">
        <v>0</v>
      </c>
      <c r="G53" s="62" t="s">
        <v>200</v>
      </c>
      <c r="H53" s="85">
        <v>3960</v>
      </c>
      <c r="I53" s="4"/>
      <c r="J53" s="6" t="str">
        <f t="shared" ref="J53:J79" si="0">IF(I53="","",H53*I53)</f>
        <v/>
      </c>
    </row>
    <row r="54" spans="3:10" x14ac:dyDescent="0.15">
      <c r="C54" s="58">
        <v>4</v>
      </c>
      <c r="D54" s="202" t="s">
        <v>36</v>
      </c>
      <c r="E54" s="203"/>
      <c r="F54" s="57" t="s">
        <v>2</v>
      </c>
      <c r="G54" s="62" t="s">
        <v>201</v>
      </c>
      <c r="H54" s="85">
        <v>2730</v>
      </c>
      <c r="I54" s="4"/>
      <c r="J54" s="6" t="str">
        <f t="shared" si="0"/>
        <v/>
      </c>
    </row>
    <row r="55" spans="3:10" x14ac:dyDescent="0.15">
      <c r="C55" s="58">
        <v>5</v>
      </c>
      <c r="D55" s="202" t="s">
        <v>37</v>
      </c>
      <c r="E55" s="203"/>
      <c r="F55" s="57" t="s">
        <v>1</v>
      </c>
      <c r="G55" s="62" t="s">
        <v>215</v>
      </c>
      <c r="H55" s="107" t="s">
        <v>216</v>
      </c>
      <c r="I55" s="108"/>
      <c r="J55" s="109" t="str">
        <f t="shared" si="0"/>
        <v/>
      </c>
    </row>
    <row r="56" spans="3:10" x14ac:dyDescent="0.15">
      <c r="C56" s="58">
        <v>6</v>
      </c>
      <c r="D56" s="202" t="s">
        <v>38</v>
      </c>
      <c r="E56" s="203"/>
      <c r="F56" s="57" t="s">
        <v>63</v>
      </c>
      <c r="G56" s="62" t="s">
        <v>202</v>
      </c>
      <c r="H56" s="85">
        <v>1040</v>
      </c>
      <c r="I56" s="4"/>
      <c r="J56" s="6" t="str">
        <f t="shared" si="0"/>
        <v/>
      </c>
    </row>
    <row r="57" spans="3:10" x14ac:dyDescent="0.15">
      <c r="C57" s="58">
        <v>7</v>
      </c>
      <c r="D57" s="202" t="s">
        <v>39</v>
      </c>
      <c r="E57" s="203"/>
      <c r="F57" s="57" t="s">
        <v>2</v>
      </c>
      <c r="G57" s="62" t="s">
        <v>175</v>
      </c>
      <c r="H57" s="85">
        <v>2800</v>
      </c>
      <c r="I57" s="4"/>
      <c r="J57" s="6" t="str">
        <f t="shared" si="0"/>
        <v/>
      </c>
    </row>
    <row r="58" spans="3:10" x14ac:dyDescent="0.15">
      <c r="C58" s="58">
        <v>8</v>
      </c>
      <c r="D58" s="202" t="s">
        <v>40</v>
      </c>
      <c r="E58" s="203"/>
      <c r="F58" s="57" t="s">
        <v>1</v>
      </c>
      <c r="G58" s="62" t="s">
        <v>215</v>
      </c>
      <c r="H58" s="107" t="s">
        <v>216</v>
      </c>
      <c r="I58" s="108"/>
      <c r="J58" s="109" t="str">
        <f t="shared" si="0"/>
        <v/>
      </c>
    </row>
    <row r="59" spans="3:10" x14ac:dyDescent="0.15">
      <c r="C59" s="58">
        <v>9</v>
      </c>
      <c r="D59" s="202" t="s">
        <v>41</v>
      </c>
      <c r="E59" s="203"/>
      <c r="F59" s="57" t="s">
        <v>63</v>
      </c>
      <c r="G59" s="62" t="s">
        <v>203</v>
      </c>
      <c r="H59" s="85">
        <v>1040</v>
      </c>
      <c r="I59" s="4"/>
      <c r="J59" s="6" t="str">
        <f t="shared" si="0"/>
        <v/>
      </c>
    </row>
    <row r="60" spans="3:10" x14ac:dyDescent="0.15">
      <c r="C60" s="58">
        <v>10</v>
      </c>
      <c r="D60" s="202" t="s">
        <v>42</v>
      </c>
      <c r="E60" s="203"/>
      <c r="F60" s="57" t="s">
        <v>2</v>
      </c>
      <c r="G60" s="62" t="s">
        <v>190</v>
      </c>
      <c r="H60" s="85">
        <v>3650</v>
      </c>
      <c r="I60" s="4"/>
      <c r="J60" s="6" t="str">
        <f t="shared" si="0"/>
        <v/>
      </c>
    </row>
    <row r="61" spans="3:10" x14ac:dyDescent="0.15">
      <c r="C61" s="58">
        <v>11</v>
      </c>
      <c r="D61" s="202" t="s">
        <v>43</v>
      </c>
      <c r="E61" s="203"/>
      <c r="F61" s="57" t="s">
        <v>1</v>
      </c>
      <c r="G61" s="62" t="s">
        <v>215</v>
      </c>
      <c r="H61" s="107" t="s">
        <v>216</v>
      </c>
      <c r="I61" s="108"/>
      <c r="J61" s="109" t="str">
        <f t="shared" si="0"/>
        <v/>
      </c>
    </row>
    <row r="62" spans="3:10" x14ac:dyDescent="0.15">
      <c r="C62" s="58">
        <v>12</v>
      </c>
      <c r="D62" s="202" t="s">
        <v>44</v>
      </c>
      <c r="E62" s="203"/>
      <c r="F62" s="57" t="s">
        <v>63</v>
      </c>
      <c r="G62" s="62" t="s">
        <v>203</v>
      </c>
      <c r="H62" s="85">
        <v>1050</v>
      </c>
      <c r="I62" s="4"/>
      <c r="J62" s="6" t="str">
        <f t="shared" si="0"/>
        <v/>
      </c>
    </row>
    <row r="63" spans="3:10" x14ac:dyDescent="0.15">
      <c r="C63" s="58">
        <v>13</v>
      </c>
      <c r="D63" s="202" t="s">
        <v>45</v>
      </c>
      <c r="E63" s="203"/>
      <c r="F63" s="57" t="s">
        <v>2</v>
      </c>
      <c r="G63" s="62" t="s">
        <v>151</v>
      </c>
      <c r="H63" s="85">
        <v>3060</v>
      </c>
      <c r="I63" s="4"/>
      <c r="J63" s="6" t="str">
        <f t="shared" si="0"/>
        <v/>
      </c>
    </row>
    <row r="64" spans="3:10" x14ac:dyDescent="0.15">
      <c r="C64" s="58">
        <v>14</v>
      </c>
      <c r="D64" s="202" t="s">
        <v>46</v>
      </c>
      <c r="E64" s="203"/>
      <c r="F64" s="57" t="s">
        <v>2</v>
      </c>
      <c r="G64" s="62" t="s">
        <v>151</v>
      </c>
      <c r="H64" s="85">
        <v>3880</v>
      </c>
      <c r="I64" s="4"/>
      <c r="J64" s="6" t="str">
        <f t="shared" si="0"/>
        <v/>
      </c>
    </row>
    <row r="65" spans="3:10" x14ac:dyDescent="0.15">
      <c r="C65" s="58">
        <v>15</v>
      </c>
      <c r="D65" s="202" t="s">
        <v>154</v>
      </c>
      <c r="E65" s="203"/>
      <c r="F65" s="57" t="s">
        <v>166</v>
      </c>
      <c r="G65" s="62" t="s">
        <v>221</v>
      </c>
      <c r="H65" s="107" t="s">
        <v>216</v>
      </c>
      <c r="I65" s="108"/>
      <c r="J65" s="109" t="str">
        <f t="shared" ref="J65" si="1">IF(I65="","",H65*I65)</f>
        <v/>
      </c>
    </row>
    <row r="66" spans="3:10" x14ac:dyDescent="0.15">
      <c r="C66" s="58">
        <v>16</v>
      </c>
      <c r="D66" s="202" t="s">
        <v>47</v>
      </c>
      <c r="E66" s="203"/>
      <c r="F66" s="57" t="s">
        <v>2</v>
      </c>
      <c r="G66" s="62" t="s">
        <v>222</v>
      </c>
      <c r="H66" s="107" t="s">
        <v>216</v>
      </c>
      <c r="I66" s="108"/>
      <c r="J66" s="109" t="str">
        <f t="shared" si="0"/>
        <v/>
      </c>
    </row>
    <row r="67" spans="3:10" x14ac:dyDescent="0.15">
      <c r="C67" s="58">
        <v>17</v>
      </c>
      <c r="D67" s="202" t="s">
        <v>48</v>
      </c>
      <c r="E67" s="203"/>
      <c r="F67" s="57" t="s">
        <v>1</v>
      </c>
      <c r="G67" s="62" t="s">
        <v>215</v>
      </c>
      <c r="H67" s="107" t="s">
        <v>216</v>
      </c>
      <c r="I67" s="108"/>
      <c r="J67" s="109" t="str">
        <f t="shared" si="0"/>
        <v/>
      </c>
    </row>
    <row r="68" spans="3:10" x14ac:dyDescent="0.15">
      <c r="C68" s="58">
        <v>18</v>
      </c>
      <c r="D68" s="202" t="s">
        <v>49</v>
      </c>
      <c r="E68" s="203"/>
      <c r="F68" s="57" t="s">
        <v>2</v>
      </c>
      <c r="G68" s="62" t="s">
        <v>222</v>
      </c>
      <c r="H68" s="107" t="s">
        <v>216</v>
      </c>
      <c r="I68" s="108"/>
      <c r="J68" s="109" t="str">
        <f t="shared" si="0"/>
        <v/>
      </c>
    </row>
    <row r="69" spans="3:10" x14ac:dyDescent="0.15">
      <c r="C69" s="58">
        <v>19</v>
      </c>
      <c r="D69" s="202" t="s">
        <v>50</v>
      </c>
      <c r="E69" s="203"/>
      <c r="F69" s="57" t="s">
        <v>1</v>
      </c>
      <c r="G69" s="62" t="s">
        <v>215</v>
      </c>
      <c r="H69" s="107" t="s">
        <v>216</v>
      </c>
      <c r="I69" s="108"/>
      <c r="J69" s="109" t="str">
        <f t="shared" si="0"/>
        <v/>
      </c>
    </row>
    <row r="70" spans="3:10" x14ac:dyDescent="0.15">
      <c r="C70" s="58">
        <v>20</v>
      </c>
      <c r="D70" s="202" t="s">
        <v>51</v>
      </c>
      <c r="E70" s="203"/>
      <c r="F70" s="57" t="s">
        <v>2</v>
      </c>
      <c r="G70" s="62" t="s">
        <v>223</v>
      </c>
      <c r="H70" s="107" t="s">
        <v>216</v>
      </c>
      <c r="I70" s="108"/>
      <c r="J70" s="109" t="str">
        <f t="shared" si="0"/>
        <v/>
      </c>
    </row>
    <row r="71" spans="3:10" x14ac:dyDescent="0.15">
      <c r="C71" s="58">
        <v>21</v>
      </c>
      <c r="D71" s="202" t="s">
        <v>52</v>
      </c>
      <c r="E71" s="203"/>
      <c r="F71" s="57" t="s">
        <v>2</v>
      </c>
      <c r="G71" s="62" t="s">
        <v>177</v>
      </c>
      <c r="H71" s="85">
        <v>2160</v>
      </c>
      <c r="I71" s="4"/>
      <c r="J71" s="6" t="str">
        <f t="shared" si="0"/>
        <v/>
      </c>
    </row>
    <row r="72" spans="3:10" x14ac:dyDescent="0.15">
      <c r="C72" s="58">
        <v>22</v>
      </c>
      <c r="D72" s="202" t="s">
        <v>53</v>
      </c>
      <c r="E72" s="203"/>
      <c r="F72" s="57" t="s">
        <v>2</v>
      </c>
      <c r="G72" s="62" t="s">
        <v>186</v>
      </c>
      <c r="H72" s="6">
        <v>1730</v>
      </c>
      <c r="I72" s="4"/>
      <c r="J72" s="6" t="str">
        <f t="shared" si="0"/>
        <v/>
      </c>
    </row>
    <row r="73" spans="3:10" x14ac:dyDescent="0.15">
      <c r="C73" s="58">
        <v>23</v>
      </c>
      <c r="D73" s="202" t="s">
        <v>54</v>
      </c>
      <c r="E73" s="203"/>
      <c r="F73" s="57" t="s">
        <v>2</v>
      </c>
      <c r="G73" s="62" t="s">
        <v>224</v>
      </c>
      <c r="H73" s="107" t="s">
        <v>216</v>
      </c>
      <c r="I73" s="108"/>
      <c r="J73" s="109" t="str">
        <f t="shared" si="0"/>
        <v/>
      </c>
    </row>
    <row r="74" spans="3:10" x14ac:dyDescent="0.15">
      <c r="C74" s="58">
        <v>24</v>
      </c>
      <c r="D74" s="202" t="s">
        <v>55</v>
      </c>
      <c r="E74" s="203"/>
      <c r="F74" s="57" t="s">
        <v>2</v>
      </c>
      <c r="G74" s="62" t="s">
        <v>131</v>
      </c>
      <c r="H74" s="6">
        <v>2750</v>
      </c>
      <c r="I74" s="4"/>
      <c r="J74" s="6" t="str">
        <f t="shared" si="0"/>
        <v/>
      </c>
    </row>
    <row r="75" spans="3:10" x14ac:dyDescent="0.15">
      <c r="C75" s="58">
        <v>25</v>
      </c>
      <c r="D75" s="202" t="s">
        <v>56</v>
      </c>
      <c r="E75" s="203"/>
      <c r="F75" s="57" t="s">
        <v>63</v>
      </c>
      <c r="G75" s="62" t="s">
        <v>131</v>
      </c>
      <c r="H75" s="6">
        <v>1650</v>
      </c>
      <c r="I75" s="4"/>
      <c r="J75" s="6" t="str">
        <f t="shared" si="0"/>
        <v/>
      </c>
    </row>
    <row r="76" spans="3:10" x14ac:dyDescent="0.15">
      <c r="C76" s="58">
        <v>26</v>
      </c>
      <c r="D76" s="202" t="s">
        <v>57</v>
      </c>
      <c r="E76" s="203"/>
      <c r="F76" s="57" t="s">
        <v>63</v>
      </c>
      <c r="G76" s="62" t="s">
        <v>152</v>
      </c>
      <c r="H76" s="6">
        <v>2100</v>
      </c>
      <c r="I76" s="4"/>
      <c r="J76" s="6" t="str">
        <f t="shared" si="0"/>
        <v/>
      </c>
    </row>
    <row r="77" spans="3:10" x14ac:dyDescent="0.15">
      <c r="C77" s="58">
        <v>27</v>
      </c>
      <c r="D77" s="202" t="s">
        <v>58</v>
      </c>
      <c r="E77" s="203"/>
      <c r="F77" s="57" t="s">
        <v>63</v>
      </c>
      <c r="G77" s="62" t="s">
        <v>191</v>
      </c>
      <c r="H77" s="6">
        <v>2280</v>
      </c>
      <c r="I77" s="4"/>
      <c r="J77" s="6" t="str">
        <f t="shared" si="0"/>
        <v/>
      </c>
    </row>
    <row r="78" spans="3:10" x14ac:dyDescent="0.15">
      <c r="C78" s="58">
        <v>28</v>
      </c>
      <c r="D78" s="202" t="s">
        <v>165</v>
      </c>
      <c r="E78" s="203"/>
      <c r="F78" s="57" t="s">
        <v>166</v>
      </c>
      <c r="G78" s="62" t="s">
        <v>167</v>
      </c>
      <c r="H78" s="6">
        <v>730</v>
      </c>
      <c r="I78" s="4"/>
      <c r="J78" s="6" t="str">
        <f t="shared" si="0"/>
        <v/>
      </c>
    </row>
    <row r="79" spans="3:10" x14ac:dyDescent="0.15">
      <c r="C79" s="58">
        <v>29</v>
      </c>
      <c r="D79" s="205" t="s">
        <v>132</v>
      </c>
      <c r="E79" s="206"/>
      <c r="F79" s="206"/>
      <c r="G79" s="207"/>
      <c r="H79" s="6"/>
      <c r="I79" s="4"/>
      <c r="J79" s="6" t="str">
        <f t="shared" si="0"/>
        <v/>
      </c>
    </row>
    <row r="80" spans="3:10" ht="14.25" thickBot="1" x14ac:dyDescent="0.2">
      <c r="D80" s="208" t="s">
        <v>196</v>
      </c>
      <c r="E80" s="209"/>
      <c r="F80" s="209"/>
      <c r="G80" s="210"/>
      <c r="H80" s="263" t="s">
        <v>65</v>
      </c>
      <c r="I80" s="264"/>
      <c r="J80" s="7" t="str">
        <f>IF(SUM(I51:I79)=0,"0",IF(SUM(I51:I79)&lt;10,700,"協会に確認"))</f>
        <v>0</v>
      </c>
    </row>
    <row r="81" spans="2:11" ht="17.25" customHeight="1" x14ac:dyDescent="0.15">
      <c r="D81" s="248" t="s">
        <v>195</v>
      </c>
      <c r="E81" s="249"/>
      <c r="F81" s="249"/>
      <c r="G81" s="249"/>
      <c r="H81" s="249"/>
      <c r="I81" s="250"/>
      <c r="J81" s="8" t="str">
        <f>IF(SUM(I51:I79)=0,"",IF(J80="協会に確認","協会に確認",SUM(J51:J80)))</f>
        <v/>
      </c>
    </row>
    <row r="82" spans="2:11" ht="18" thickBot="1" x14ac:dyDescent="0.2">
      <c r="C82" s="95"/>
      <c r="D82" s="101" t="s">
        <v>187</v>
      </c>
      <c r="E82" s="92"/>
      <c r="F82" s="92"/>
      <c r="G82" s="92"/>
      <c r="H82" s="92"/>
      <c r="I82" s="92"/>
      <c r="J82" s="91" t="s">
        <v>184</v>
      </c>
    </row>
    <row r="83" spans="2:11" ht="13.5" customHeight="1" x14ac:dyDescent="0.15">
      <c r="C83" s="265" t="s">
        <v>127</v>
      </c>
      <c r="D83" s="266"/>
      <c r="E83" s="266"/>
      <c r="F83" s="251" t="s">
        <v>141</v>
      </c>
      <c r="G83" s="252"/>
      <c r="H83" s="252"/>
      <c r="I83" s="252"/>
      <c r="J83" s="253"/>
    </row>
    <row r="84" spans="2:11" ht="31.5" customHeight="1" x14ac:dyDescent="0.15">
      <c r="C84" s="204" t="s">
        <v>68</v>
      </c>
      <c r="D84" s="201"/>
      <c r="E84" s="63"/>
      <c r="F84" s="254"/>
      <c r="G84" s="255"/>
      <c r="H84" s="255"/>
      <c r="I84" s="255"/>
      <c r="J84" s="256"/>
    </row>
    <row r="85" spans="2:11" ht="38.25" customHeight="1" x14ac:dyDescent="0.15">
      <c r="C85" s="200" t="s">
        <v>182</v>
      </c>
      <c r="D85" s="201"/>
      <c r="E85" s="63"/>
      <c r="F85" s="257" t="s">
        <v>183</v>
      </c>
      <c r="G85" s="258"/>
      <c r="H85" s="258"/>
      <c r="I85" s="258"/>
      <c r="J85" s="259"/>
    </row>
    <row r="86" spans="2:11" ht="39.75" customHeight="1" x14ac:dyDescent="0.15">
      <c r="C86" s="204" t="s">
        <v>33</v>
      </c>
      <c r="D86" s="201"/>
      <c r="E86" s="63"/>
      <c r="F86" s="257"/>
      <c r="G86" s="258"/>
      <c r="H86" s="258"/>
      <c r="I86" s="258"/>
      <c r="J86" s="259"/>
    </row>
    <row r="87" spans="2:11" ht="95.25" customHeight="1" x14ac:dyDescent="0.15">
      <c r="C87" s="200" t="s">
        <v>128</v>
      </c>
      <c r="D87" s="201"/>
      <c r="E87" s="63"/>
      <c r="F87" s="257"/>
      <c r="G87" s="258"/>
      <c r="H87" s="258"/>
      <c r="I87" s="258"/>
      <c r="J87" s="259"/>
    </row>
    <row r="88" spans="2:11" ht="72.75" customHeight="1" x14ac:dyDescent="0.15">
      <c r="C88" s="200" t="s">
        <v>180</v>
      </c>
      <c r="D88" s="201"/>
      <c r="E88" s="78"/>
      <c r="F88" s="257"/>
      <c r="G88" s="258"/>
      <c r="H88" s="258"/>
      <c r="I88" s="258"/>
      <c r="J88" s="259"/>
    </row>
    <row r="89" spans="2:11" ht="78" customHeight="1" thickBot="1" x14ac:dyDescent="0.2">
      <c r="C89" s="200" t="s">
        <v>181</v>
      </c>
      <c r="D89" s="201"/>
      <c r="E89" s="63"/>
      <c r="F89" s="260"/>
      <c r="G89" s="261"/>
      <c r="H89" s="261"/>
      <c r="I89" s="261"/>
      <c r="J89" s="262"/>
    </row>
    <row r="91" spans="2:11" ht="14.25" thickBot="1" x14ac:dyDescent="0.2"/>
    <row r="92" spans="2:11" x14ac:dyDescent="0.15">
      <c r="B92" s="64"/>
      <c r="C92" s="65"/>
      <c r="D92" s="65"/>
      <c r="E92" s="65"/>
      <c r="F92" s="65"/>
      <c r="G92" s="65"/>
      <c r="H92" s="65"/>
      <c r="I92" s="65"/>
      <c r="J92" s="65"/>
      <c r="K92" s="66"/>
    </row>
    <row r="93" spans="2:11" x14ac:dyDescent="0.15">
      <c r="B93" s="67"/>
      <c r="C93" s="269" t="s">
        <v>142</v>
      </c>
      <c r="D93" s="269"/>
      <c r="E93" s="269"/>
      <c r="F93" s="269"/>
      <c r="G93" s="269"/>
      <c r="H93" s="269"/>
      <c r="I93" s="269"/>
      <c r="J93" s="269"/>
      <c r="K93" s="68"/>
    </row>
    <row r="94" spans="2:11" x14ac:dyDescent="0.15">
      <c r="B94" s="67"/>
      <c r="C94" s="269"/>
      <c r="D94" s="269"/>
      <c r="E94" s="269"/>
      <c r="F94" s="269"/>
      <c r="G94" s="269"/>
      <c r="H94" s="269"/>
      <c r="I94" s="269"/>
      <c r="J94" s="269"/>
      <c r="K94" s="68"/>
    </row>
    <row r="95" spans="2:11" ht="12.75" customHeight="1" x14ac:dyDescent="0.15">
      <c r="B95" s="67"/>
      <c r="C95" s="269"/>
      <c r="D95" s="269"/>
      <c r="E95" s="269"/>
      <c r="F95" s="269"/>
      <c r="G95" s="269"/>
      <c r="H95" s="269"/>
      <c r="I95" s="269"/>
      <c r="J95" s="269"/>
      <c r="K95" s="68"/>
    </row>
    <row r="96" spans="2:11" x14ac:dyDescent="0.15">
      <c r="B96" s="67"/>
      <c r="C96" s="269"/>
      <c r="D96" s="269"/>
      <c r="E96" s="269"/>
      <c r="F96" s="269"/>
      <c r="G96" s="269"/>
      <c r="H96" s="269"/>
      <c r="I96" s="269"/>
      <c r="J96" s="269"/>
      <c r="K96" s="68"/>
    </row>
    <row r="97" spans="2:11" x14ac:dyDescent="0.15">
      <c r="B97" s="67"/>
      <c r="C97" s="270" t="s">
        <v>143</v>
      </c>
      <c r="D97" s="271"/>
      <c r="E97" s="271"/>
      <c r="F97" s="271"/>
      <c r="G97" s="271"/>
      <c r="H97" s="271"/>
      <c r="I97" s="271"/>
      <c r="J97" s="271"/>
      <c r="K97" s="68"/>
    </row>
    <row r="98" spans="2:11" x14ac:dyDescent="0.15">
      <c r="B98" s="67"/>
      <c r="C98" s="271"/>
      <c r="D98" s="271"/>
      <c r="E98" s="271"/>
      <c r="F98" s="271"/>
      <c r="G98" s="271"/>
      <c r="H98" s="271"/>
      <c r="I98" s="271"/>
      <c r="J98" s="271"/>
      <c r="K98" s="68"/>
    </row>
    <row r="99" spans="2:11" x14ac:dyDescent="0.15">
      <c r="B99" s="67"/>
      <c r="C99" s="271"/>
      <c r="D99" s="271"/>
      <c r="E99" s="271"/>
      <c r="F99" s="271"/>
      <c r="G99" s="271"/>
      <c r="H99" s="271"/>
      <c r="I99" s="271"/>
      <c r="J99" s="271"/>
      <c r="K99" s="68"/>
    </row>
    <row r="100" spans="2:11" x14ac:dyDescent="0.15">
      <c r="B100" s="67"/>
      <c r="C100" s="271"/>
      <c r="D100" s="271"/>
      <c r="E100" s="271"/>
      <c r="F100" s="271"/>
      <c r="G100" s="271"/>
      <c r="H100" s="271"/>
      <c r="I100" s="271"/>
      <c r="J100" s="271"/>
      <c r="K100" s="68"/>
    </row>
    <row r="101" spans="2:11" x14ac:dyDescent="0.15">
      <c r="B101" s="67"/>
      <c r="C101" s="271"/>
      <c r="D101" s="271"/>
      <c r="E101" s="271"/>
      <c r="F101" s="271"/>
      <c r="G101" s="271"/>
      <c r="H101" s="271"/>
      <c r="I101" s="271"/>
      <c r="J101" s="271"/>
      <c r="K101" s="68"/>
    </row>
    <row r="102" spans="2:11" ht="13.5" customHeight="1" x14ac:dyDescent="0.15">
      <c r="B102" s="67"/>
      <c r="C102" s="271"/>
      <c r="D102" s="271"/>
      <c r="E102" s="271"/>
      <c r="F102" s="271"/>
      <c r="G102" s="271"/>
      <c r="H102" s="271"/>
      <c r="I102" s="271"/>
      <c r="J102" s="271"/>
      <c r="K102" s="68"/>
    </row>
    <row r="103" spans="2:11" ht="13.5" customHeight="1" x14ac:dyDescent="0.15">
      <c r="B103" s="67"/>
      <c r="C103" s="270" t="s">
        <v>144</v>
      </c>
      <c r="D103" s="271"/>
      <c r="E103" s="271"/>
      <c r="F103" s="271"/>
      <c r="G103" s="271"/>
      <c r="H103" s="271"/>
      <c r="I103" s="271"/>
      <c r="J103" s="271"/>
      <c r="K103" s="68"/>
    </row>
    <row r="104" spans="2:11" ht="13.5" customHeight="1" x14ac:dyDescent="0.15">
      <c r="B104" s="67"/>
      <c r="C104" s="271"/>
      <c r="D104" s="271"/>
      <c r="E104" s="271"/>
      <c r="F104" s="271"/>
      <c r="G104" s="271"/>
      <c r="H104" s="271"/>
      <c r="I104" s="271"/>
      <c r="J104" s="271"/>
      <c r="K104" s="68"/>
    </row>
    <row r="105" spans="2:11" ht="13.5" customHeight="1" x14ac:dyDescent="0.15">
      <c r="B105" s="67"/>
      <c r="C105" s="271"/>
      <c r="D105" s="271"/>
      <c r="E105" s="271"/>
      <c r="F105" s="271"/>
      <c r="G105" s="271"/>
      <c r="H105" s="271"/>
      <c r="I105" s="271"/>
      <c r="J105" s="271"/>
      <c r="K105" s="68"/>
    </row>
    <row r="106" spans="2:11" ht="13.5" customHeight="1" x14ac:dyDescent="0.15">
      <c r="B106" s="67"/>
      <c r="C106" s="271"/>
      <c r="D106" s="271"/>
      <c r="E106" s="271"/>
      <c r="F106" s="271"/>
      <c r="G106" s="271"/>
      <c r="H106" s="271"/>
      <c r="I106" s="271"/>
      <c r="J106" s="271"/>
      <c r="K106" s="68"/>
    </row>
    <row r="107" spans="2:11" ht="13.5" customHeight="1" x14ac:dyDescent="0.15">
      <c r="B107" s="67"/>
      <c r="C107" s="271"/>
      <c r="D107" s="271"/>
      <c r="E107" s="271"/>
      <c r="F107" s="271"/>
      <c r="G107" s="271"/>
      <c r="H107" s="271"/>
      <c r="I107" s="271"/>
      <c r="J107" s="271"/>
      <c r="K107" s="68"/>
    </row>
    <row r="108" spans="2:11" ht="13.5" customHeight="1" x14ac:dyDescent="0.15">
      <c r="B108" s="67"/>
      <c r="C108" s="271"/>
      <c r="D108" s="271"/>
      <c r="E108" s="271"/>
      <c r="F108" s="271"/>
      <c r="G108" s="271"/>
      <c r="H108" s="271"/>
      <c r="I108" s="271"/>
      <c r="J108" s="271"/>
      <c r="K108" s="68"/>
    </row>
    <row r="109" spans="2:11" x14ac:dyDescent="0.15">
      <c r="B109" s="67"/>
      <c r="C109" s="239" t="s">
        <v>145</v>
      </c>
      <c r="D109" s="240"/>
      <c r="E109" s="240"/>
      <c r="F109" s="240"/>
      <c r="G109" s="240"/>
      <c r="H109" s="240"/>
      <c r="I109" s="240"/>
      <c r="J109" s="241"/>
      <c r="K109" s="68"/>
    </row>
    <row r="110" spans="2:11" x14ac:dyDescent="0.15">
      <c r="B110" s="67"/>
      <c r="C110" s="242"/>
      <c r="D110" s="243"/>
      <c r="E110" s="243"/>
      <c r="F110" s="243"/>
      <c r="G110" s="243"/>
      <c r="H110" s="243"/>
      <c r="I110" s="243"/>
      <c r="J110" s="244"/>
      <c r="K110" s="68"/>
    </row>
    <row r="111" spans="2:11" x14ac:dyDescent="0.15">
      <c r="B111" s="67"/>
      <c r="C111" s="242"/>
      <c r="D111" s="243"/>
      <c r="E111" s="243"/>
      <c r="F111" s="243"/>
      <c r="G111" s="243"/>
      <c r="H111" s="243"/>
      <c r="I111" s="243"/>
      <c r="J111" s="244"/>
      <c r="K111" s="68"/>
    </row>
    <row r="112" spans="2:11" x14ac:dyDescent="0.15">
      <c r="B112" s="67"/>
      <c r="C112" s="242"/>
      <c r="D112" s="243"/>
      <c r="E112" s="243"/>
      <c r="F112" s="243"/>
      <c r="G112" s="243"/>
      <c r="H112" s="243"/>
      <c r="I112" s="243"/>
      <c r="J112" s="244"/>
      <c r="K112" s="68"/>
    </row>
    <row r="113" spans="2:11" x14ac:dyDescent="0.15">
      <c r="B113" s="67"/>
      <c r="C113" s="242"/>
      <c r="D113" s="243"/>
      <c r="E113" s="243"/>
      <c r="F113" s="243"/>
      <c r="G113" s="243"/>
      <c r="H113" s="243"/>
      <c r="I113" s="243"/>
      <c r="J113" s="244"/>
      <c r="K113" s="68"/>
    </row>
    <row r="114" spans="2:11" x14ac:dyDescent="0.15">
      <c r="B114" s="67"/>
      <c r="C114" s="242"/>
      <c r="D114" s="243"/>
      <c r="E114" s="243"/>
      <c r="F114" s="243"/>
      <c r="G114" s="243"/>
      <c r="H114" s="243"/>
      <c r="I114" s="243"/>
      <c r="J114" s="244"/>
      <c r="K114" s="68"/>
    </row>
    <row r="115" spans="2:11" x14ac:dyDescent="0.15">
      <c r="B115" s="67"/>
      <c r="C115" s="242"/>
      <c r="D115" s="243"/>
      <c r="E115" s="243"/>
      <c r="F115" s="243"/>
      <c r="G115" s="243"/>
      <c r="H115" s="243"/>
      <c r="I115" s="243"/>
      <c r="J115" s="244"/>
      <c r="K115" s="68"/>
    </row>
    <row r="116" spans="2:11" x14ac:dyDescent="0.15">
      <c r="B116" s="67"/>
      <c r="C116" s="242"/>
      <c r="D116" s="243"/>
      <c r="E116" s="243"/>
      <c r="F116" s="243"/>
      <c r="G116" s="243"/>
      <c r="H116" s="243"/>
      <c r="I116" s="243"/>
      <c r="J116" s="244"/>
      <c r="K116" s="68"/>
    </row>
    <row r="117" spans="2:11" x14ac:dyDescent="0.15">
      <c r="B117" s="67"/>
      <c r="C117" s="242"/>
      <c r="D117" s="243"/>
      <c r="E117" s="243"/>
      <c r="F117" s="243"/>
      <c r="G117" s="243"/>
      <c r="H117" s="243"/>
      <c r="I117" s="243"/>
      <c r="J117" s="244"/>
      <c r="K117" s="68"/>
    </row>
    <row r="118" spans="2:11" x14ac:dyDescent="0.15">
      <c r="B118" s="67"/>
      <c r="C118" s="242"/>
      <c r="D118" s="243"/>
      <c r="E118" s="243"/>
      <c r="F118" s="243"/>
      <c r="G118" s="243"/>
      <c r="H118" s="243"/>
      <c r="I118" s="243"/>
      <c r="J118" s="244"/>
      <c r="K118" s="68"/>
    </row>
    <row r="119" spans="2:11" x14ac:dyDescent="0.15">
      <c r="B119" s="67"/>
      <c r="C119" s="242"/>
      <c r="D119" s="243"/>
      <c r="E119" s="243"/>
      <c r="F119" s="243"/>
      <c r="G119" s="243"/>
      <c r="H119" s="243"/>
      <c r="I119" s="243"/>
      <c r="J119" s="244"/>
      <c r="K119" s="68"/>
    </row>
    <row r="120" spans="2:11" x14ac:dyDescent="0.15">
      <c r="B120" s="67"/>
      <c r="C120" s="242"/>
      <c r="D120" s="243"/>
      <c r="E120" s="243"/>
      <c r="F120" s="243"/>
      <c r="G120" s="243"/>
      <c r="H120" s="243"/>
      <c r="I120" s="243"/>
      <c r="J120" s="244"/>
      <c r="K120" s="68"/>
    </row>
    <row r="121" spans="2:11" x14ac:dyDescent="0.15">
      <c r="B121" s="67"/>
      <c r="C121" s="242"/>
      <c r="D121" s="243"/>
      <c r="E121" s="243"/>
      <c r="F121" s="243"/>
      <c r="G121" s="243"/>
      <c r="H121" s="243"/>
      <c r="I121" s="243"/>
      <c r="J121" s="244"/>
      <c r="K121" s="68"/>
    </row>
    <row r="122" spans="2:11" x14ac:dyDescent="0.15">
      <c r="B122" s="67"/>
      <c r="C122" s="242"/>
      <c r="D122" s="243"/>
      <c r="E122" s="243"/>
      <c r="F122" s="243"/>
      <c r="G122" s="243"/>
      <c r="H122" s="243"/>
      <c r="I122" s="243"/>
      <c r="J122" s="244"/>
      <c r="K122" s="68"/>
    </row>
    <row r="123" spans="2:11" x14ac:dyDescent="0.15">
      <c r="B123" s="67"/>
      <c r="C123" s="242"/>
      <c r="D123" s="243"/>
      <c r="E123" s="243"/>
      <c r="F123" s="243"/>
      <c r="G123" s="243"/>
      <c r="H123" s="243"/>
      <c r="I123" s="243"/>
      <c r="J123" s="244"/>
      <c r="K123" s="68"/>
    </row>
    <row r="124" spans="2:11" x14ac:dyDescent="0.15">
      <c r="B124" s="67"/>
      <c r="C124" s="242"/>
      <c r="D124" s="243"/>
      <c r="E124" s="243"/>
      <c r="F124" s="243"/>
      <c r="G124" s="243"/>
      <c r="H124" s="243"/>
      <c r="I124" s="243"/>
      <c r="J124" s="244"/>
      <c r="K124" s="68"/>
    </row>
    <row r="125" spans="2:11" x14ac:dyDescent="0.15">
      <c r="B125" s="67"/>
      <c r="C125" s="242"/>
      <c r="D125" s="243"/>
      <c r="E125" s="243"/>
      <c r="F125" s="243"/>
      <c r="G125" s="243"/>
      <c r="H125" s="243"/>
      <c r="I125" s="243"/>
      <c r="J125" s="244"/>
      <c r="K125" s="68"/>
    </row>
    <row r="126" spans="2:11" x14ac:dyDescent="0.15">
      <c r="B126" s="67"/>
      <c r="C126" s="242"/>
      <c r="D126" s="243"/>
      <c r="E126" s="243"/>
      <c r="F126" s="243"/>
      <c r="G126" s="243"/>
      <c r="H126" s="243"/>
      <c r="I126" s="243"/>
      <c r="J126" s="244"/>
      <c r="K126" s="68"/>
    </row>
    <row r="127" spans="2:11" x14ac:dyDescent="0.15">
      <c r="B127" s="67"/>
      <c r="C127" s="242"/>
      <c r="D127" s="243"/>
      <c r="E127" s="243"/>
      <c r="F127" s="243"/>
      <c r="G127" s="243"/>
      <c r="H127" s="243"/>
      <c r="I127" s="243"/>
      <c r="J127" s="244"/>
      <c r="K127" s="68"/>
    </row>
    <row r="128" spans="2:11" x14ac:dyDescent="0.15">
      <c r="B128" s="67"/>
      <c r="C128" s="242"/>
      <c r="D128" s="243"/>
      <c r="E128" s="243"/>
      <c r="F128" s="243"/>
      <c r="G128" s="243"/>
      <c r="H128" s="243"/>
      <c r="I128" s="243"/>
      <c r="J128" s="244"/>
      <c r="K128" s="68"/>
    </row>
    <row r="129" spans="2:11" x14ac:dyDescent="0.15">
      <c r="B129" s="67"/>
      <c r="C129" s="242"/>
      <c r="D129" s="243"/>
      <c r="E129" s="243"/>
      <c r="F129" s="243"/>
      <c r="G129" s="243"/>
      <c r="H129" s="243"/>
      <c r="I129" s="243"/>
      <c r="J129" s="244"/>
      <c r="K129" s="68"/>
    </row>
    <row r="130" spans="2:11" x14ac:dyDescent="0.15">
      <c r="B130" s="67"/>
      <c r="C130" s="242"/>
      <c r="D130" s="243"/>
      <c r="E130" s="243"/>
      <c r="F130" s="243"/>
      <c r="G130" s="243"/>
      <c r="H130" s="243"/>
      <c r="I130" s="243"/>
      <c r="J130" s="244"/>
      <c r="K130" s="68"/>
    </row>
    <row r="131" spans="2:11" x14ac:dyDescent="0.15">
      <c r="B131" s="67"/>
      <c r="C131" s="242"/>
      <c r="D131" s="243"/>
      <c r="E131" s="243"/>
      <c r="F131" s="243"/>
      <c r="G131" s="243"/>
      <c r="H131" s="243"/>
      <c r="I131" s="243"/>
      <c r="J131" s="244"/>
      <c r="K131" s="68"/>
    </row>
    <row r="132" spans="2:11" x14ac:dyDescent="0.15">
      <c r="B132" s="67"/>
      <c r="C132" s="242"/>
      <c r="D132" s="243"/>
      <c r="E132" s="243"/>
      <c r="F132" s="243"/>
      <c r="G132" s="243"/>
      <c r="H132" s="243"/>
      <c r="I132" s="243"/>
      <c r="J132" s="244"/>
      <c r="K132" s="68"/>
    </row>
    <row r="133" spans="2:11" x14ac:dyDescent="0.15">
      <c r="B133" s="67"/>
      <c r="C133" s="242"/>
      <c r="D133" s="243"/>
      <c r="E133" s="243"/>
      <c r="F133" s="243"/>
      <c r="G133" s="243"/>
      <c r="H133" s="243"/>
      <c r="I133" s="243"/>
      <c r="J133" s="244"/>
      <c r="K133" s="68"/>
    </row>
    <row r="134" spans="2:11" x14ac:dyDescent="0.15">
      <c r="B134" s="67"/>
      <c r="C134" s="242"/>
      <c r="D134" s="243"/>
      <c r="E134" s="243"/>
      <c r="F134" s="243"/>
      <c r="G134" s="243"/>
      <c r="H134" s="243"/>
      <c r="I134" s="243"/>
      <c r="J134" s="244"/>
      <c r="K134" s="68"/>
    </row>
    <row r="135" spans="2:11" x14ac:dyDescent="0.15">
      <c r="B135" s="67"/>
      <c r="C135" s="242"/>
      <c r="D135" s="243"/>
      <c r="E135" s="243"/>
      <c r="F135" s="243"/>
      <c r="G135" s="243"/>
      <c r="H135" s="243"/>
      <c r="I135" s="243"/>
      <c r="J135" s="244"/>
      <c r="K135" s="68"/>
    </row>
    <row r="136" spans="2:11" x14ac:dyDescent="0.15">
      <c r="B136" s="67"/>
      <c r="C136" s="242"/>
      <c r="D136" s="243"/>
      <c r="E136" s="243"/>
      <c r="F136" s="243"/>
      <c r="G136" s="243"/>
      <c r="H136" s="243"/>
      <c r="I136" s="243"/>
      <c r="J136" s="244"/>
      <c r="K136" s="68"/>
    </row>
    <row r="137" spans="2:11" x14ac:dyDescent="0.15">
      <c r="B137" s="67"/>
      <c r="C137" s="245"/>
      <c r="D137" s="246"/>
      <c r="E137" s="246"/>
      <c r="F137" s="246"/>
      <c r="G137" s="246"/>
      <c r="H137" s="246"/>
      <c r="I137" s="246"/>
      <c r="J137" s="247"/>
      <c r="K137" s="68"/>
    </row>
    <row r="138" spans="2:11" x14ac:dyDescent="0.15">
      <c r="B138" s="67"/>
      <c r="K138" s="68"/>
    </row>
    <row r="139" spans="2:11" ht="13.5" customHeight="1" x14ac:dyDescent="0.15">
      <c r="B139" s="67"/>
      <c r="C139" s="230" t="s">
        <v>174</v>
      </c>
      <c r="D139" s="230"/>
      <c r="E139" s="230"/>
      <c r="F139" s="230"/>
      <c r="G139" s="230"/>
      <c r="H139" s="230"/>
      <c r="I139" s="230"/>
      <c r="J139" s="230"/>
      <c r="K139" s="68"/>
    </row>
    <row r="140" spans="2:11" ht="13.5" customHeight="1" x14ac:dyDescent="0.15">
      <c r="B140" s="67"/>
      <c r="C140" s="230"/>
      <c r="D140" s="230"/>
      <c r="E140" s="230"/>
      <c r="F140" s="230"/>
      <c r="G140" s="230"/>
      <c r="H140" s="230"/>
      <c r="I140" s="230"/>
      <c r="J140" s="230"/>
      <c r="K140" s="68"/>
    </row>
    <row r="141" spans="2:11" ht="13.5" customHeight="1" x14ac:dyDescent="0.15">
      <c r="B141" s="67"/>
      <c r="C141" s="230"/>
      <c r="D141" s="230"/>
      <c r="E141" s="230"/>
      <c r="F141" s="230"/>
      <c r="G141" s="230"/>
      <c r="H141" s="230"/>
      <c r="I141" s="230"/>
      <c r="J141" s="230"/>
      <c r="K141" s="68"/>
    </row>
    <row r="142" spans="2:11" ht="13.5" customHeight="1" x14ac:dyDescent="0.15">
      <c r="B142" s="67"/>
      <c r="C142" s="230"/>
      <c r="D142" s="230"/>
      <c r="E142" s="230"/>
      <c r="F142" s="230"/>
      <c r="G142" s="230"/>
      <c r="H142" s="230"/>
      <c r="I142" s="230"/>
      <c r="J142" s="230"/>
      <c r="K142" s="68"/>
    </row>
    <row r="143" spans="2:11" ht="13.5" customHeight="1" x14ac:dyDescent="0.15">
      <c r="B143" s="67"/>
      <c r="C143" s="230"/>
      <c r="D143" s="230"/>
      <c r="E143" s="230"/>
      <c r="F143" s="230"/>
      <c r="G143" s="230"/>
      <c r="H143" s="230"/>
      <c r="I143" s="230"/>
      <c r="J143" s="230"/>
      <c r="K143" s="68"/>
    </row>
    <row r="144" spans="2:11" ht="13.5" customHeight="1" x14ac:dyDescent="0.15">
      <c r="B144" s="67"/>
      <c r="C144" s="230"/>
      <c r="D144" s="230"/>
      <c r="E144" s="230"/>
      <c r="F144" s="230"/>
      <c r="G144" s="230"/>
      <c r="H144" s="230"/>
      <c r="I144" s="230"/>
      <c r="J144" s="230"/>
      <c r="K144" s="68"/>
    </row>
    <row r="145" spans="2:11" x14ac:dyDescent="0.15">
      <c r="B145" s="67"/>
      <c r="C145" s="230"/>
      <c r="D145" s="230"/>
      <c r="E145" s="230"/>
      <c r="F145" s="230"/>
      <c r="G145" s="230"/>
      <c r="H145" s="230"/>
      <c r="I145" s="230"/>
      <c r="J145" s="230"/>
      <c r="K145" s="68"/>
    </row>
    <row r="146" spans="2:11" x14ac:dyDescent="0.15">
      <c r="B146" s="67"/>
      <c r="C146" s="230"/>
      <c r="D146" s="230"/>
      <c r="E146" s="230"/>
      <c r="F146" s="230"/>
      <c r="G146" s="230"/>
      <c r="H146" s="230"/>
      <c r="I146" s="230"/>
      <c r="J146" s="230"/>
      <c r="K146" s="68"/>
    </row>
    <row r="147" spans="2:11" x14ac:dyDescent="0.15">
      <c r="B147" s="67"/>
      <c r="C147" s="230"/>
      <c r="D147" s="230"/>
      <c r="E147" s="230"/>
      <c r="F147" s="230"/>
      <c r="G147" s="230"/>
      <c r="H147" s="230"/>
      <c r="I147" s="230"/>
      <c r="J147" s="230"/>
      <c r="K147" s="68"/>
    </row>
    <row r="148" spans="2:11" x14ac:dyDescent="0.15">
      <c r="B148" s="67"/>
      <c r="C148" s="230"/>
      <c r="D148" s="230"/>
      <c r="E148" s="230"/>
      <c r="F148" s="230"/>
      <c r="G148" s="230"/>
      <c r="H148" s="230"/>
      <c r="I148" s="230"/>
      <c r="J148" s="230"/>
      <c r="K148" s="68"/>
    </row>
    <row r="149" spans="2:11" x14ac:dyDescent="0.15">
      <c r="B149" s="67"/>
      <c r="C149" s="230"/>
      <c r="D149" s="230"/>
      <c r="E149" s="230"/>
      <c r="F149" s="230"/>
      <c r="G149" s="230"/>
      <c r="H149" s="230"/>
      <c r="I149" s="230"/>
      <c r="J149" s="230"/>
      <c r="K149" s="68"/>
    </row>
    <row r="150" spans="2:11" x14ac:dyDescent="0.15">
      <c r="B150" s="67"/>
      <c r="K150" s="68"/>
    </row>
    <row r="151" spans="2:11" x14ac:dyDescent="0.15">
      <c r="B151" s="67"/>
      <c r="K151" s="68"/>
    </row>
    <row r="152" spans="2:11" ht="14.25" thickBot="1" x14ac:dyDescent="0.2">
      <c r="B152" s="69"/>
      <c r="C152" s="70"/>
      <c r="D152" s="70"/>
      <c r="E152" s="70"/>
      <c r="F152" s="70"/>
      <c r="G152" s="70"/>
      <c r="H152" s="70"/>
      <c r="I152" s="70"/>
      <c r="J152" s="70"/>
      <c r="K152" s="71"/>
    </row>
    <row r="154" spans="2:11" ht="13.5" customHeight="1" x14ac:dyDescent="0.15"/>
    <row r="155" spans="2:11" ht="13.5" customHeight="1" x14ac:dyDescent="0.15"/>
    <row r="160" spans="2:11" ht="12.75" customHeight="1" x14ac:dyDescent="0.15"/>
  </sheetData>
  <sheetProtection sheet="1" objects="1" scenarios="1"/>
  <mergeCells count="93">
    <mergeCell ref="D58:E58"/>
    <mergeCell ref="D59:E59"/>
    <mergeCell ref="C93:J96"/>
    <mergeCell ref="C97:J102"/>
    <mergeCell ref="C103:J108"/>
    <mergeCell ref="D60:E60"/>
    <mergeCell ref="D66:E66"/>
    <mergeCell ref="D65:E65"/>
    <mergeCell ref="C43:C46"/>
    <mergeCell ref="C109:J137"/>
    <mergeCell ref="D67:E67"/>
    <mergeCell ref="D68:E68"/>
    <mergeCell ref="D81:I81"/>
    <mergeCell ref="C89:D89"/>
    <mergeCell ref="F83:J84"/>
    <mergeCell ref="F85:J89"/>
    <mergeCell ref="H80:I80"/>
    <mergeCell ref="C83:E83"/>
    <mergeCell ref="C84:D84"/>
    <mergeCell ref="D71:E71"/>
    <mergeCell ref="D72:E72"/>
    <mergeCell ref="D73:E73"/>
    <mergeCell ref="C49:H49"/>
    <mergeCell ref="I49:J49"/>
    <mergeCell ref="D46:E46"/>
    <mergeCell ref="C139:J149"/>
    <mergeCell ref="C25:J25"/>
    <mergeCell ref="C26:J26"/>
    <mergeCell ref="F39:I39"/>
    <mergeCell ref="D40:E40"/>
    <mergeCell ref="F40:I40"/>
    <mergeCell ref="F33:I33"/>
    <mergeCell ref="C31:J31"/>
    <mergeCell ref="C32:J32"/>
    <mergeCell ref="D36:E36"/>
    <mergeCell ref="F35:I36"/>
    <mergeCell ref="D69:E69"/>
    <mergeCell ref="D70:E70"/>
    <mergeCell ref="D63:E63"/>
    <mergeCell ref="D41:E41"/>
    <mergeCell ref="D56:E56"/>
    <mergeCell ref="D57:E57"/>
    <mergeCell ref="D50:E50"/>
    <mergeCell ref="D51:E51"/>
    <mergeCell ref="D52:E52"/>
    <mergeCell ref="D53:E53"/>
    <mergeCell ref="D54:E54"/>
    <mergeCell ref="D55:E55"/>
    <mergeCell ref="D34:E34"/>
    <mergeCell ref="F34:I34"/>
    <mergeCell ref="D35:E35"/>
    <mergeCell ref="D37:E37"/>
    <mergeCell ref="F37:I37"/>
    <mergeCell ref="D44:E44"/>
    <mergeCell ref="F44:I44"/>
    <mergeCell ref="D45:E45"/>
    <mergeCell ref="F45:I45"/>
    <mergeCell ref="D39:E39"/>
    <mergeCell ref="D42:E42"/>
    <mergeCell ref="D43:E43"/>
    <mergeCell ref="F38:I38"/>
    <mergeCell ref="F42:I42"/>
    <mergeCell ref="F41:I41"/>
    <mergeCell ref="F46:I46"/>
    <mergeCell ref="F43:I43"/>
    <mergeCell ref="C2:J2"/>
    <mergeCell ref="C4:J4"/>
    <mergeCell ref="C19:J19"/>
    <mergeCell ref="C20:D20"/>
    <mergeCell ref="C21:D21"/>
    <mergeCell ref="E20:I20"/>
    <mergeCell ref="E21:I21"/>
    <mergeCell ref="E22:I22"/>
    <mergeCell ref="E23:I24"/>
    <mergeCell ref="D33:E33"/>
    <mergeCell ref="C22:D22"/>
    <mergeCell ref="C23:D24"/>
    <mergeCell ref="C34:C42"/>
    <mergeCell ref="C88:D88"/>
    <mergeCell ref="D78:E78"/>
    <mergeCell ref="D61:E61"/>
    <mergeCell ref="D62:E62"/>
    <mergeCell ref="D64:E64"/>
    <mergeCell ref="D77:E77"/>
    <mergeCell ref="D74:E74"/>
    <mergeCell ref="D75:E75"/>
    <mergeCell ref="D76:E76"/>
    <mergeCell ref="C85:D85"/>
    <mergeCell ref="C86:D86"/>
    <mergeCell ref="C87:D87"/>
    <mergeCell ref="D79:G79"/>
    <mergeCell ref="D80:G80"/>
    <mergeCell ref="D38:E38"/>
  </mergeCells>
  <phoneticPr fontId="2"/>
  <pageMargins left="0.31496062992125984" right="0.31496062992125984" top="0.39370078740157483" bottom="0.39370078740157483" header="0.31496062992125984" footer="0.31496062992125984"/>
  <pageSetup paperSize="9" orientation="portrait" r:id="rId1"/>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受講料・書籍価格表</vt:lpstr>
      <vt:lpstr>書籍購入申込書_2</vt:lpstr>
      <vt:lpstr>受講料・書籍価格表!Print_Area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hlpg03</dc:creator>
  <cp:lastModifiedBy>hlpg08</cp:lastModifiedBy>
  <cp:lastPrinted>2025-10-15T00:47:50Z</cp:lastPrinted>
  <dcterms:created xsi:type="dcterms:W3CDTF">2017-01-05T07:27:27Z</dcterms:created>
  <dcterms:modified xsi:type="dcterms:W3CDTF">2026-03-04T09:27:25Z</dcterms:modified>
</cp:coreProperties>
</file>